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ssexcountycouncil-my.sharepoint.com/personal/emma_hunter_essex_gov_uk/Documents/Desktop/Portal/Recycling Centre/New/"/>
    </mc:Choice>
  </mc:AlternateContent>
  <xr:revisionPtr revIDLastSave="0" documentId="8_{EDFD824D-26FA-4997-87B5-66B96BA59318}" xr6:coauthVersionLast="47" xr6:coauthVersionMax="47" xr10:uidLastSave="{00000000-0000-0000-0000-000000000000}"/>
  <bookViews>
    <workbookView xWindow="-110" yWindow="-110" windowWidth="19420" windowHeight="10420" xr2:uid="{F89A3D8C-86A1-4833-AAFA-B2F3C2A5BFA9}"/>
  </bookViews>
  <sheets>
    <sheet name="WCAs QTR 1" sheetId="1" r:id="rId1"/>
    <sheet name="RCHWs QTR 1" sheetId="3" r:id="rId2"/>
    <sheet name="WCA's QTR 2" sheetId="4" r:id="rId3"/>
    <sheet name="RCHWs QTR 2" sheetId="5" r:id="rId4"/>
    <sheet name="Summary" sheetId="6" state="hidden" r:id="rId5"/>
    <sheet name="Graphs" sheetId="7" r:id="rId6"/>
    <sheet name="Info"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6" l="1"/>
  <c r="F47" i="6"/>
  <c r="E47" i="6"/>
  <c r="D47" i="6"/>
  <c r="C47" i="6"/>
  <c r="G46" i="6"/>
  <c r="F46" i="6"/>
  <c r="E46" i="6"/>
  <c r="D46" i="6"/>
  <c r="C46" i="6"/>
  <c r="G45" i="6"/>
  <c r="F45" i="6"/>
  <c r="E45" i="6"/>
  <c r="D45" i="6"/>
  <c r="C45" i="6"/>
  <c r="B45" i="6"/>
  <c r="G44" i="6"/>
  <c r="F44" i="6"/>
  <c r="E44" i="6"/>
  <c r="D44" i="6"/>
  <c r="C44" i="6"/>
  <c r="B44" i="6"/>
  <c r="G37" i="6"/>
  <c r="F37" i="6"/>
  <c r="E37" i="6"/>
  <c r="D37" i="6"/>
  <c r="C37" i="6"/>
  <c r="G36" i="6"/>
  <c r="F36" i="6"/>
  <c r="E36" i="6"/>
  <c r="D36" i="6"/>
  <c r="C36" i="6"/>
  <c r="G35" i="6"/>
  <c r="F35" i="6"/>
  <c r="E35" i="6"/>
  <c r="D35" i="6"/>
  <c r="C35" i="6"/>
  <c r="B35" i="6"/>
  <c r="G34" i="6"/>
  <c r="F34" i="6"/>
  <c r="E34" i="6"/>
  <c r="D34" i="6"/>
  <c r="C34" i="6"/>
  <c r="B34" i="6"/>
  <c r="D27" i="6"/>
  <c r="E27" i="6"/>
  <c r="F27" i="6"/>
  <c r="G27" i="6"/>
  <c r="C27" i="6"/>
  <c r="D26" i="6"/>
  <c r="E26" i="6"/>
  <c r="F26" i="6"/>
  <c r="G26" i="6"/>
  <c r="C26" i="6"/>
  <c r="C25" i="6"/>
  <c r="D25" i="6"/>
  <c r="E25" i="6"/>
  <c r="F25" i="6"/>
  <c r="G25" i="6"/>
  <c r="B25" i="6"/>
  <c r="C24" i="6"/>
  <c r="D24" i="6"/>
  <c r="E24" i="6"/>
  <c r="F24" i="6"/>
  <c r="G24" i="6"/>
  <c r="B24" i="6"/>
  <c r="H14" i="6" l="1"/>
  <c r="I14" i="6"/>
  <c r="J14" i="6"/>
  <c r="K14" i="6"/>
  <c r="L14" i="6"/>
  <c r="M14" i="6"/>
  <c r="H15" i="6"/>
  <c r="I15" i="6"/>
  <c r="J15" i="6"/>
  <c r="K15" i="6"/>
  <c r="L15" i="6"/>
  <c r="M15" i="6"/>
  <c r="H16" i="6"/>
  <c r="I16" i="6"/>
  <c r="J16" i="6"/>
  <c r="K16" i="6"/>
  <c r="L16" i="6"/>
  <c r="M16" i="6"/>
  <c r="B14" i="6"/>
  <c r="C14" i="6"/>
  <c r="D14" i="6"/>
  <c r="E14" i="6"/>
  <c r="F14" i="6"/>
  <c r="G14" i="6"/>
  <c r="B15" i="6"/>
  <c r="C15" i="6"/>
  <c r="D15" i="6"/>
  <c r="E15" i="6"/>
  <c r="F15" i="6"/>
  <c r="G15" i="6"/>
  <c r="B16" i="6"/>
  <c r="C16" i="6"/>
  <c r="D16" i="6"/>
  <c r="E16" i="6"/>
  <c r="F16" i="6"/>
  <c r="G16" i="6"/>
  <c r="C114" i="1"/>
  <c r="D114" i="1"/>
  <c r="E114" i="1"/>
  <c r="F114" i="1"/>
  <c r="G114" i="1"/>
  <c r="B114" i="1"/>
  <c r="C114" i="4"/>
  <c r="D114" i="4"/>
  <c r="E114" i="4"/>
  <c r="F114" i="4"/>
  <c r="G114" i="4"/>
  <c r="B114" i="4"/>
  <c r="C175" i="3"/>
  <c r="D175" i="3"/>
  <c r="E175" i="3"/>
  <c r="F175" i="3"/>
  <c r="G175" i="3"/>
  <c r="B175" i="3"/>
  <c r="C13" i="6"/>
  <c r="D13" i="6"/>
  <c r="E13" i="6"/>
  <c r="F13" i="6"/>
  <c r="G13" i="6"/>
  <c r="H13" i="6"/>
  <c r="I13" i="6"/>
  <c r="J13" i="6"/>
  <c r="K13" i="6"/>
  <c r="L13" i="6"/>
  <c r="M13" i="6"/>
  <c r="B13" i="6"/>
  <c r="B152" i="5" l="1"/>
  <c r="C152" i="5"/>
  <c r="D152" i="5"/>
  <c r="E152" i="5"/>
  <c r="F152" i="5"/>
  <c r="B151" i="5"/>
  <c r="C151" i="5"/>
  <c r="D151" i="5"/>
  <c r="E151" i="5"/>
  <c r="F151" i="5"/>
  <c r="B150" i="5"/>
  <c r="C150" i="5"/>
  <c r="D150" i="5"/>
  <c r="E150" i="5"/>
  <c r="F150" i="5"/>
  <c r="G153" i="5"/>
  <c r="G151" i="5"/>
  <c r="G152" i="5"/>
  <c r="G150" i="5"/>
  <c r="B133" i="5"/>
  <c r="C133" i="5"/>
  <c r="D133" i="5"/>
  <c r="E133" i="5"/>
  <c r="F133" i="5"/>
  <c r="B140" i="5"/>
  <c r="C140" i="5"/>
  <c r="D140" i="5"/>
  <c r="E140" i="5"/>
  <c r="F140" i="5"/>
  <c r="B147" i="5"/>
  <c r="C147" i="5"/>
  <c r="D147" i="5"/>
  <c r="E147" i="5"/>
  <c r="F147" i="5"/>
  <c r="G147" i="5"/>
  <c r="G140" i="5"/>
  <c r="G133" i="5"/>
  <c r="B126" i="5"/>
  <c r="C126" i="5"/>
  <c r="D126" i="5"/>
  <c r="E126" i="5"/>
  <c r="F126" i="5"/>
  <c r="G126" i="5"/>
  <c r="B119" i="5"/>
  <c r="C119" i="5"/>
  <c r="D119" i="5"/>
  <c r="E119" i="5"/>
  <c r="F119" i="5"/>
  <c r="G119" i="5"/>
  <c r="B112" i="5"/>
  <c r="C112" i="5"/>
  <c r="D112" i="5"/>
  <c r="E112" i="5"/>
  <c r="F112" i="5"/>
  <c r="G112" i="5"/>
  <c r="B105" i="5"/>
  <c r="C105" i="5"/>
  <c r="D105" i="5"/>
  <c r="E105" i="5"/>
  <c r="F105" i="5"/>
  <c r="G105" i="5"/>
  <c r="B98" i="5"/>
  <c r="C98" i="5"/>
  <c r="D98" i="5"/>
  <c r="E98" i="5"/>
  <c r="F98" i="5"/>
  <c r="G98" i="5"/>
  <c r="B84" i="5"/>
  <c r="C84" i="5"/>
  <c r="D84" i="5"/>
  <c r="E84" i="5"/>
  <c r="F84" i="5"/>
  <c r="B91" i="5"/>
  <c r="C91" i="5"/>
  <c r="D91" i="5"/>
  <c r="E91" i="5"/>
  <c r="F91" i="5"/>
  <c r="G91" i="5"/>
  <c r="G84" i="5"/>
  <c r="B77" i="5"/>
  <c r="C77" i="5"/>
  <c r="D77" i="5"/>
  <c r="E77" i="5"/>
  <c r="F77" i="5"/>
  <c r="G77" i="5"/>
  <c r="B70" i="5"/>
  <c r="C70" i="5"/>
  <c r="D70" i="5"/>
  <c r="E70" i="5"/>
  <c r="F70" i="5"/>
  <c r="G70" i="5"/>
  <c r="B63" i="5"/>
  <c r="C63" i="5"/>
  <c r="D63" i="5"/>
  <c r="E63" i="5"/>
  <c r="F63" i="5"/>
  <c r="G63" i="5"/>
  <c r="B7" i="5"/>
  <c r="C7" i="5"/>
  <c r="D7" i="5"/>
  <c r="E7" i="5"/>
  <c r="F7" i="5"/>
  <c r="B14" i="5"/>
  <c r="C14" i="5"/>
  <c r="D14" i="5"/>
  <c r="E14" i="5"/>
  <c r="F14" i="5"/>
  <c r="B21" i="5"/>
  <c r="C21" i="5"/>
  <c r="D21" i="5"/>
  <c r="E21" i="5"/>
  <c r="F21" i="5"/>
  <c r="B28" i="5"/>
  <c r="C28" i="5"/>
  <c r="D28" i="5"/>
  <c r="E28" i="5"/>
  <c r="F28" i="5"/>
  <c r="B35" i="5"/>
  <c r="C35" i="5"/>
  <c r="D35" i="5"/>
  <c r="E35" i="5"/>
  <c r="F35" i="5"/>
  <c r="B42" i="5"/>
  <c r="C42" i="5"/>
  <c r="D42" i="5"/>
  <c r="E42" i="5"/>
  <c r="F42" i="5"/>
  <c r="B49" i="5"/>
  <c r="C49" i="5"/>
  <c r="D49" i="5"/>
  <c r="E49" i="5"/>
  <c r="F49" i="5"/>
  <c r="B56" i="5"/>
  <c r="C56" i="5"/>
  <c r="D56" i="5"/>
  <c r="E56" i="5"/>
  <c r="F56" i="5"/>
  <c r="G56" i="5"/>
  <c r="G49" i="5"/>
  <c r="G42" i="5"/>
  <c r="G28" i="5"/>
  <c r="G21" i="5"/>
  <c r="G14" i="5"/>
  <c r="G7" i="5"/>
  <c r="C113" i="4"/>
  <c r="C115" i="4"/>
  <c r="C116" i="4"/>
  <c r="C117" i="4"/>
  <c r="C118" i="4"/>
  <c r="C112" i="4"/>
  <c r="G113" i="4"/>
  <c r="G115" i="4"/>
  <c r="G116" i="4"/>
  <c r="G117" i="4"/>
  <c r="G112" i="4"/>
  <c r="G27" i="4"/>
  <c r="F117" i="4"/>
  <c r="E117" i="4"/>
  <c r="D117" i="4"/>
  <c r="B117" i="4"/>
  <c r="F116" i="4"/>
  <c r="E116" i="4"/>
  <c r="D116" i="4"/>
  <c r="B116" i="4"/>
  <c r="F115" i="4"/>
  <c r="E115" i="4"/>
  <c r="D115" i="4"/>
  <c r="B115" i="4"/>
  <c r="F113" i="4"/>
  <c r="E113" i="4"/>
  <c r="D113" i="4"/>
  <c r="B113" i="4"/>
  <c r="F112" i="4"/>
  <c r="E112" i="4"/>
  <c r="D112" i="4"/>
  <c r="B112" i="4"/>
  <c r="G108" i="4"/>
  <c r="F108" i="4"/>
  <c r="E108" i="4"/>
  <c r="D108" i="4"/>
  <c r="C108" i="4"/>
  <c r="B108" i="4"/>
  <c r="G99" i="4"/>
  <c r="F99" i="4"/>
  <c r="E99" i="4"/>
  <c r="D99" i="4"/>
  <c r="C99" i="4"/>
  <c r="B99" i="4"/>
  <c r="G90" i="4"/>
  <c r="F90" i="4"/>
  <c r="E90" i="4"/>
  <c r="D90" i="4"/>
  <c r="C90" i="4"/>
  <c r="B90" i="4"/>
  <c r="G81" i="4"/>
  <c r="F81" i="4"/>
  <c r="E81" i="4"/>
  <c r="D81" i="4"/>
  <c r="C81" i="4"/>
  <c r="B81" i="4"/>
  <c r="G72" i="4"/>
  <c r="F72" i="4"/>
  <c r="E72" i="4"/>
  <c r="D72" i="4"/>
  <c r="C72" i="4"/>
  <c r="B72" i="4"/>
  <c r="G63" i="4"/>
  <c r="F63" i="4"/>
  <c r="E63" i="4"/>
  <c r="D63" i="4"/>
  <c r="C63" i="4"/>
  <c r="B63" i="4"/>
  <c r="G54" i="4"/>
  <c r="F54" i="4"/>
  <c r="E54" i="4"/>
  <c r="D54" i="4"/>
  <c r="C54" i="4"/>
  <c r="B54" i="4"/>
  <c r="G45" i="4"/>
  <c r="F45" i="4"/>
  <c r="E45" i="4"/>
  <c r="D45" i="4"/>
  <c r="C45" i="4"/>
  <c r="B45" i="4"/>
  <c r="G36" i="4"/>
  <c r="F36" i="4"/>
  <c r="E36" i="4"/>
  <c r="D36" i="4"/>
  <c r="C36" i="4"/>
  <c r="B36" i="4"/>
  <c r="F27" i="4"/>
  <c r="E27" i="4"/>
  <c r="D27" i="4"/>
  <c r="C27" i="4"/>
  <c r="B27" i="4"/>
  <c r="G18" i="4"/>
  <c r="F18" i="4"/>
  <c r="E18" i="4"/>
  <c r="D18" i="4"/>
  <c r="C18" i="4"/>
  <c r="B18" i="4"/>
  <c r="G8" i="4"/>
  <c r="F8" i="4"/>
  <c r="E8" i="4"/>
  <c r="D8" i="4"/>
  <c r="C8" i="4"/>
  <c r="B8" i="4"/>
  <c r="E36" i="1"/>
  <c r="D108" i="1"/>
  <c r="E108" i="1"/>
  <c r="F108" i="1"/>
  <c r="G108" i="1"/>
  <c r="C108" i="1"/>
  <c r="D81" i="1"/>
  <c r="E81" i="1"/>
  <c r="F81" i="1"/>
  <c r="G81" i="1"/>
  <c r="C81" i="1"/>
  <c r="B153" i="5" l="1"/>
  <c r="C153" i="5"/>
  <c r="D153" i="5"/>
  <c r="F153" i="5"/>
  <c r="E153" i="5"/>
  <c r="B118" i="4"/>
  <c r="D118" i="4"/>
  <c r="E118" i="4"/>
  <c r="F118" i="4"/>
  <c r="G118" i="4"/>
  <c r="B108" i="1"/>
  <c r="C99" i="1"/>
  <c r="D99" i="1"/>
  <c r="E99" i="1"/>
  <c r="F99" i="1"/>
  <c r="G99" i="1"/>
  <c r="B99" i="1"/>
  <c r="C90" i="1"/>
  <c r="D90" i="1"/>
  <c r="E90" i="1"/>
  <c r="F90" i="1"/>
  <c r="G90" i="1"/>
  <c r="B90" i="1"/>
  <c r="B81" i="1"/>
  <c r="C72" i="1"/>
  <c r="D72" i="1"/>
  <c r="E72" i="1"/>
  <c r="F72" i="1"/>
  <c r="G72" i="1"/>
  <c r="C63" i="1"/>
  <c r="D63" i="1"/>
  <c r="E63" i="1"/>
  <c r="F63" i="1"/>
  <c r="G63" i="1"/>
  <c r="C54" i="1"/>
  <c r="D54" i="1"/>
  <c r="E54" i="1"/>
  <c r="F54" i="1"/>
  <c r="G54" i="1"/>
  <c r="B72" i="1"/>
  <c r="B63" i="1"/>
  <c r="B54" i="1"/>
  <c r="C45" i="1"/>
  <c r="D45" i="1"/>
  <c r="E45" i="1"/>
  <c r="F45" i="1"/>
  <c r="G45" i="1"/>
  <c r="C36" i="1"/>
  <c r="D36" i="1"/>
  <c r="F36" i="1"/>
  <c r="G36" i="1"/>
  <c r="C27" i="1"/>
  <c r="D27" i="1"/>
  <c r="E27" i="1"/>
  <c r="F27" i="1"/>
  <c r="G27" i="1"/>
  <c r="B45" i="1"/>
  <c r="B36" i="1"/>
  <c r="B27" i="1"/>
  <c r="C8" i="1"/>
  <c r="D8" i="1"/>
  <c r="E8" i="1"/>
  <c r="F8" i="1"/>
  <c r="G8" i="1"/>
  <c r="C18" i="1"/>
  <c r="D18" i="1"/>
  <c r="E18" i="1"/>
  <c r="F18" i="1"/>
  <c r="G18" i="1"/>
  <c r="B18" i="1"/>
  <c r="B8" i="1"/>
  <c r="C116" i="1"/>
  <c r="D116" i="1"/>
  <c r="E116" i="1"/>
  <c r="F116" i="1"/>
  <c r="G116" i="1"/>
  <c r="B116" i="1"/>
  <c r="E168" i="3"/>
  <c r="F168" i="3"/>
  <c r="G168" i="3"/>
  <c r="D168" i="3"/>
  <c r="C168" i="3"/>
  <c r="D160" i="3"/>
  <c r="E160" i="3"/>
  <c r="F160" i="3"/>
  <c r="G160" i="3"/>
  <c r="C160" i="3"/>
  <c r="D64" i="3"/>
  <c r="E64" i="3"/>
  <c r="F64" i="3"/>
  <c r="G64" i="3"/>
  <c r="C64" i="3"/>
  <c r="B168" i="3"/>
  <c r="B160" i="3"/>
  <c r="C152" i="3"/>
  <c r="D152" i="3"/>
  <c r="E152" i="3"/>
  <c r="F152" i="3"/>
  <c r="G152" i="3"/>
  <c r="B152" i="3"/>
  <c r="C144" i="3"/>
  <c r="D144" i="3"/>
  <c r="E144" i="3"/>
  <c r="F144" i="3"/>
  <c r="G144" i="3"/>
  <c r="B144" i="3"/>
  <c r="C136" i="3"/>
  <c r="D136" i="3"/>
  <c r="E136" i="3"/>
  <c r="F136" i="3"/>
  <c r="G136" i="3"/>
  <c r="B136" i="3"/>
  <c r="C128" i="3"/>
  <c r="D128" i="3"/>
  <c r="E128" i="3"/>
  <c r="F128" i="3"/>
  <c r="G128" i="3"/>
  <c r="B128" i="3"/>
  <c r="B173" i="3"/>
  <c r="B176" i="3"/>
  <c r="C120" i="3"/>
  <c r="D120" i="3"/>
  <c r="E120" i="3"/>
  <c r="F120" i="3"/>
  <c r="G120" i="3"/>
  <c r="B120" i="3"/>
  <c r="C112" i="3"/>
  <c r="D112" i="3"/>
  <c r="E112" i="3"/>
  <c r="F112" i="3"/>
  <c r="G112" i="3"/>
  <c r="C104" i="3"/>
  <c r="D104" i="3"/>
  <c r="E104" i="3"/>
  <c r="F104" i="3"/>
  <c r="G104" i="3"/>
  <c r="B112" i="3"/>
  <c r="B104" i="3"/>
  <c r="C96" i="3"/>
  <c r="D96" i="3"/>
  <c r="E96" i="3"/>
  <c r="F96" i="3"/>
  <c r="G96" i="3"/>
  <c r="B96" i="3"/>
  <c r="C88" i="3"/>
  <c r="D88" i="3"/>
  <c r="E88" i="3"/>
  <c r="F88" i="3"/>
  <c r="G88" i="3"/>
  <c r="B88" i="3"/>
  <c r="C80" i="3"/>
  <c r="D80" i="3"/>
  <c r="E80" i="3"/>
  <c r="F80" i="3"/>
  <c r="G80" i="3"/>
  <c r="B80" i="3"/>
  <c r="C72" i="3"/>
  <c r="D72" i="3"/>
  <c r="E72" i="3"/>
  <c r="F72" i="3"/>
  <c r="G72" i="3"/>
  <c r="B72" i="3"/>
  <c r="B64" i="3"/>
  <c r="C56" i="3"/>
  <c r="D56" i="3"/>
  <c r="E56" i="3"/>
  <c r="F56" i="3"/>
  <c r="G56" i="3"/>
  <c r="B56" i="3"/>
  <c r="C40" i="3"/>
  <c r="D40" i="3"/>
  <c r="E40" i="3"/>
  <c r="F40" i="3"/>
  <c r="G40" i="3"/>
  <c r="C48" i="3"/>
  <c r="D48" i="3"/>
  <c r="E48" i="3"/>
  <c r="F48" i="3"/>
  <c r="G48" i="3"/>
  <c r="B48" i="3"/>
  <c r="B40" i="3"/>
  <c r="C32" i="3"/>
  <c r="D32" i="3"/>
  <c r="E32" i="3"/>
  <c r="F32" i="3"/>
  <c r="G32" i="3"/>
  <c r="B32" i="3"/>
  <c r="C16" i="3"/>
  <c r="D16" i="3"/>
  <c r="E16" i="3"/>
  <c r="F16" i="3"/>
  <c r="G16" i="3"/>
  <c r="C24" i="3"/>
  <c r="D24" i="3"/>
  <c r="E24" i="3"/>
  <c r="F24" i="3"/>
  <c r="G24" i="3"/>
  <c r="B24" i="3"/>
  <c r="B16" i="3"/>
  <c r="C8" i="3"/>
  <c r="D8" i="3"/>
  <c r="E8" i="3"/>
  <c r="F8" i="3"/>
  <c r="G8" i="3"/>
  <c r="B8" i="3"/>
  <c r="G176" i="3"/>
  <c r="F176" i="3"/>
  <c r="E176" i="3"/>
  <c r="D176" i="3"/>
  <c r="C176" i="3"/>
  <c r="G174" i="3"/>
  <c r="F174" i="3"/>
  <c r="E174" i="3"/>
  <c r="D174" i="3"/>
  <c r="C174" i="3"/>
  <c r="B174" i="3"/>
  <c r="G173" i="3"/>
  <c r="F173" i="3"/>
  <c r="E173" i="3"/>
  <c r="D173" i="3"/>
  <c r="C173" i="3"/>
  <c r="G172" i="3"/>
  <c r="F172" i="3"/>
  <c r="E172" i="3"/>
  <c r="D172" i="3"/>
  <c r="C172" i="3"/>
  <c r="B172" i="3"/>
  <c r="G177" i="3" l="1"/>
  <c r="F177" i="3"/>
  <c r="E177" i="3"/>
  <c r="D177" i="3"/>
  <c r="C177" i="3"/>
  <c r="B177" i="3"/>
  <c r="C112" i="1"/>
  <c r="D112" i="1"/>
  <c r="E112" i="1"/>
  <c r="F112" i="1"/>
  <c r="G112" i="1"/>
  <c r="C113" i="1"/>
  <c r="D113" i="1"/>
  <c r="E113" i="1"/>
  <c r="F113" i="1"/>
  <c r="G113" i="1"/>
  <c r="C115" i="1"/>
  <c r="D115" i="1"/>
  <c r="E115" i="1"/>
  <c r="F115" i="1"/>
  <c r="G115" i="1"/>
  <c r="C117" i="1"/>
  <c r="D117" i="1"/>
  <c r="E117" i="1"/>
  <c r="F117" i="1"/>
  <c r="G117" i="1"/>
  <c r="B113" i="1"/>
  <c r="B115" i="1"/>
  <c r="B117" i="1"/>
  <c r="B112" i="1"/>
  <c r="B118" i="1" l="1"/>
  <c r="C118" i="1"/>
  <c r="G118" i="1"/>
  <c r="F118" i="1"/>
  <c r="E118" i="1"/>
  <c r="D118" i="1"/>
</calcChain>
</file>

<file path=xl/sharedStrings.xml><?xml version="1.0" encoding="utf-8"?>
<sst xmlns="http://schemas.openxmlformats.org/spreadsheetml/2006/main" count="1044" uniqueCount="93">
  <si>
    <t>Basildon</t>
  </si>
  <si>
    <t>Braintree</t>
  </si>
  <si>
    <t>Brentwood</t>
  </si>
  <si>
    <t>Castle Point</t>
  </si>
  <si>
    <t>Chelmsford</t>
  </si>
  <si>
    <t>Colchester</t>
  </si>
  <si>
    <t>Epping Forest</t>
  </si>
  <si>
    <t>Harlow</t>
  </si>
  <si>
    <t>Uttlesford</t>
  </si>
  <si>
    <t>Tendring</t>
  </si>
  <si>
    <t>Rochford</t>
  </si>
  <si>
    <t>Maldon</t>
  </si>
  <si>
    <t>Q1 2023</t>
  </si>
  <si>
    <t>Q1 2022</t>
  </si>
  <si>
    <t>Q1 2020</t>
  </si>
  <si>
    <t>Q1 2021</t>
  </si>
  <si>
    <t>Q1 2019</t>
  </si>
  <si>
    <t>Q1 2018</t>
  </si>
  <si>
    <t>Residual</t>
  </si>
  <si>
    <t>Recycling</t>
  </si>
  <si>
    <t>Composting</t>
  </si>
  <si>
    <t>TOTAL</t>
  </si>
  <si>
    <t xml:space="preserve"> </t>
  </si>
  <si>
    <t>All WCAs</t>
  </si>
  <si>
    <t>Recycling (Exc Soil and Hardcore)</t>
  </si>
  <si>
    <t>Soil and Hardcore</t>
  </si>
  <si>
    <t>Chigwell RCHW</t>
  </si>
  <si>
    <t>Clacton RCHW</t>
  </si>
  <si>
    <t>Dovercourt RCHW</t>
  </si>
  <si>
    <t>Lawford RCHW</t>
  </si>
  <si>
    <t>Mountnessing RCHW</t>
  </si>
  <si>
    <t>Rayleigh RCHW</t>
  </si>
  <si>
    <t>Waltham Abbey RCHW</t>
  </si>
  <si>
    <t>West Mersea RCHW</t>
  </si>
  <si>
    <t>Witham RCHW</t>
  </si>
  <si>
    <t>TOTAL RCHW</t>
  </si>
  <si>
    <t>Landfill/EfW (Residual)</t>
  </si>
  <si>
    <t>Anaerobic Digestion (Food)</t>
  </si>
  <si>
    <t>Burnham RCHW</t>
  </si>
  <si>
    <t>Canvey RCHW</t>
  </si>
  <si>
    <t>Coxtie Green RCHW</t>
  </si>
  <si>
    <t>Drovers Way RCHW</t>
  </si>
  <si>
    <t>Kirby RCHW</t>
  </si>
  <si>
    <t>Park Drive Maldon RCHW</t>
  </si>
  <si>
    <t>Pitsea Hall Lane RCHW</t>
  </si>
  <si>
    <t>Saffron Waldon RCHW</t>
  </si>
  <si>
    <t>Shrub End RCHW</t>
  </si>
  <si>
    <t>Springwood Drive Braintree RCHW</t>
  </si>
  <si>
    <t>SWF RCHW (South Woodham Ferrers)</t>
  </si>
  <si>
    <t>Temple Bank Harlow RCHW</t>
  </si>
  <si>
    <t>COVID</t>
  </si>
  <si>
    <t>Mixed F &amp; G</t>
  </si>
  <si>
    <t>Green Waste</t>
  </si>
  <si>
    <t>Mixed  F &amp; G</t>
  </si>
  <si>
    <t>Q2 2023</t>
  </si>
  <si>
    <t>Q2 2022</t>
  </si>
  <si>
    <t>Q2 2021</t>
  </si>
  <si>
    <t>Q2 2020</t>
  </si>
  <si>
    <t>Q2 2019</t>
  </si>
  <si>
    <t>Q2 2018</t>
  </si>
  <si>
    <t>Recycling ( Inc Soil and Hardcore)</t>
  </si>
  <si>
    <t>Total RCHWs</t>
  </si>
  <si>
    <t>Landfill</t>
  </si>
  <si>
    <t>Total WCAs</t>
  </si>
  <si>
    <t>RCHW &amp; WCA</t>
  </si>
  <si>
    <t>Q1&amp;Q2 2023</t>
  </si>
  <si>
    <t>Q1&amp;Q2 2022</t>
  </si>
  <si>
    <t>Q1&amp;Q2 2021</t>
  </si>
  <si>
    <t>Q1&amp;Q2 2020</t>
  </si>
  <si>
    <t>Q1&amp;Q2 2019</t>
  </si>
  <si>
    <t>Q1&amp;Q2 2018</t>
  </si>
  <si>
    <t>Recycling (inc soil and hardcore)</t>
  </si>
  <si>
    <t>% Landfill/EFW</t>
  </si>
  <si>
    <t>% Recycled/Composted</t>
  </si>
  <si>
    <t>Annual Tonnage Change (T)</t>
  </si>
  <si>
    <t>Annual Tonnage Change (%)</t>
  </si>
  <si>
    <t>RCHWs</t>
  </si>
  <si>
    <t>WCAs</t>
  </si>
  <si>
    <t>Notes</t>
  </si>
  <si>
    <t xml:space="preserve">When comparing performance across years, please note that the RCHW were closed during all or part of Q1 2020/21 due to covid restrictions.  </t>
  </si>
  <si>
    <t xml:space="preserve">Household numbers in Essex are increasing by c. 1.5% per annum due to population growth. </t>
  </si>
  <si>
    <t>Key Observations RCHW (Recycling Centres for Household Waste)</t>
  </si>
  <si>
    <t xml:space="preserve">The total RCHW tonnage has continued a steady annual reduction since 2018/19 (except 2020/21 when tonnage fell sharply as many sites were closed).  </t>
  </si>
  <si>
    <t xml:space="preserve">The tonnage reduction observed at RCHWs since 2018/19, despite an increasing population, is unsurprising.  Improvements to kerbside waste collections will have led to some of this reduction as will operational changes (including the booking system) which have reduced the use of the centres by businesses and others who are not entitled to access the service.  </t>
  </si>
  <si>
    <t>The fall in tonnage is noted across the three core waste classifications recycling, composting and residual.  Composting tonnage has seen the greatest fall over the period of almost 50%, compared to 26% for landfill and 33% for recycling)</t>
  </si>
  <si>
    <t>Caution needs to be taken when drawing conclusions from a single quarter of data.  The RCHW sites do not have weighbridges meaning waste is weighed when it is delivered to the final disposal point.  As waste and recycling  can sometimes be received in one quarter and removed in the next, year on year comparisons on small samples can be misleading.</t>
  </si>
  <si>
    <t>Although the general picture across the RCHW network is one of falling tonnages, the same changes are not being seen across all sites.  Whilst double digit % tonnage reductions are being noted in over half of the sites, other sites have seen much smaller falls and in some cases small increases in tonnage</t>
  </si>
  <si>
    <t>Key Observations WCA</t>
  </si>
  <si>
    <t xml:space="preserve">Care needs to be taken when comparing recent year on year changes in WCA tonnage.  Kerbside collected waste tonnages over recent years have been impacted significantly by a number of significant factors including Covid and cost of living issues </t>
  </si>
  <si>
    <t>The information contained in this document details the latest available tonnage data for the 21 Recycling Centres and the 12 borough, city and district councils for the period April-September. The data is subject to change during auditing processes.</t>
  </si>
  <si>
    <t>The total household waste tonnage recorded in Q1 and Q2 2023/24 has increased by about 4% compared to the previous year.  Changes have not been consistent across the three core waste classifications.  Landfill tonnages have increased whilst recycling tonnages have reduced by a similar amount.  The overall growth in tonnage is therefore driven by the 16% increase in green garden waste.  This is likely to be due to increased green waste production rather than any transference from the RCHW as the green waste tonnage at the RCHW over this period has been static.</t>
  </si>
  <si>
    <t xml:space="preserve">The combined recycling and composting performance of the RCHW for Q1 and Q2 have remained static at c.62% in recent years.  This has fallen from a peak of 66% in 2018/19 and 2019/20.  </t>
  </si>
  <si>
    <t>The total Waste Collection Authority (WCA) (borough, city and district councils) household waste recorded in Q1 and Q2 over the last 6 years has been volatile.  In Q1 2023/24 the tonnage is broadly the same as the same period in 2018/19 despite a growing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</si>
</sst>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 x14ac:knownFonts="1">
    <font>
      <sz val="11"/>
      <color theme="1"/>
      <name val="Calibri"/>
      <family val="2"/>
      <scheme val="minor"/>
    </font>
    <font>
      <b/>
      <sz val="11"/>
      <color theme="1"/>
      <name val="Calibri"/>
      <family val="2"/>
      <scheme val="minor"/>
    </font>
    <font>
      <sz val="11"/>
      <name val="Calibri"/>
      <family val="2"/>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2">
    <xf numFmtId="0" fontId="0" fillId="0" borderId="0" xfId="0"/>
    <xf numFmtId="0" fontId="0" fillId="0" borderId="1" xfId="0" applyBorder="1"/>
    <xf numFmtId="0" fontId="1" fillId="0" borderId="1" xfId="0" applyFont="1" applyFill="1" applyBorder="1" applyAlignment="1">
      <alignment horizontal="right"/>
    </xf>
    <xf numFmtId="0" fontId="1" fillId="0" borderId="0" xfId="0" applyFont="1" applyFill="1" applyBorder="1" applyAlignment="1">
      <alignment horizontal="right"/>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1" fillId="0" borderId="1" xfId="0" applyFont="1" applyBorder="1"/>
    <xf numFmtId="0" fontId="1" fillId="0" borderId="1" xfId="0" applyFont="1" applyBorder="1" applyAlignment="1">
      <alignment horizontal="right"/>
    </xf>
    <xf numFmtId="164" fontId="0" fillId="0" borderId="1" xfId="0" applyNumberFormat="1" applyBorder="1" applyAlignment="1">
      <alignment horizontal="center"/>
    </xf>
    <xf numFmtId="164" fontId="0" fillId="0" borderId="1" xfId="0" applyNumberFormat="1" applyBorder="1" applyAlignment="1"/>
    <xf numFmtId="164" fontId="0" fillId="0" borderId="0" xfId="0" applyNumberFormat="1" applyAlignment="1">
      <alignment horizontal="right"/>
    </xf>
    <xf numFmtId="164" fontId="0" fillId="0" borderId="1" xfId="0" applyNumberFormat="1" applyBorder="1" applyAlignment="1">
      <alignment horizontal="right"/>
    </xf>
    <xf numFmtId="164" fontId="0" fillId="0" borderId="1" xfId="0" applyNumberFormat="1" applyBorder="1" applyAlignment="1">
      <alignment horizontal="right" vertical="center"/>
    </xf>
    <xf numFmtId="0" fontId="0" fillId="0" borderId="1" xfId="0" applyBorder="1" applyAlignment="1">
      <alignment horizontal="right"/>
    </xf>
    <xf numFmtId="0" fontId="1" fillId="0" borderId="1" xfId="0" applyFont="1" applyBorder="1" applyAlignment="1">
      <alignment horizontal="center"/>
    </xf>
    <xf numFmtId="164" fontId="0" fillId="0" borderId="0" xfId="0" applyNumberFormat="1" applyBorder="1" applyAlignment="1"/>
    <xf numFmtId="164" fontId="0" fillId="2" borderId="1" xfId="0" applyNumberFormat="1" applyFill="1" applyBorder="1" applyAlignment="1">
      <alignment horizontal="right"/>
    </xf>
    <xf numFmtId="164" fontId="0" fillId="0" borderId="1" xfId="0" applyNumberFormat="1" applyFill="1" applyBorder="1" applyAlignment="1">
      <alignment horizontal="right"/>
    </xf>
    <xf numFmtId="164" fontId="2" fillId="0" borderId="0" xfId="0" applyNumberFormat="1" applyFont="1"/>
    <xf numFmtId="164" fontId="1" fillId="0" borderId="1" xfId="0" applyNumberFormat="1" applyFont="1" applyBorder="1" applyAlignment="1">
      <alignment horizontal="right"/>
    </xf>
    <xf numFmtId="164" fontId="0" fillId="0" borderId="0" xfId="0" applyNumberFormat="1"/>
    <xf numFmtId="0" fontId="0" fillId="0" borderId="0" xfId="0" applyAlignment="1">
      <alignment horizontal="right"/>
    </xf>
    <xf numFmtId="0" fontId="0" fillId="0" borderId="0" xfId="0" applyFill="1"/>
    <xf numFmtId="0" fontId="0" fillId="0" borderId="3" xfId="0" applyBorder="1"/>
    <xf numFmtId="0" fontId="0" fillId="0" borderId="4" xfId="0" applyBorder="1"/>
    <xf numFmtId="0" fontId="0" fillId="0" borderId="5" xfId="0" applyBorder="1"/>
    <xf numFmtId="0" fontId="0" fillId="0" borderId="7" xfId="0" applyBorder="1"/>
    <xf numFmtId="0" fontId="0" fillId="0" borderId="6" xfId="0" applyBorder="1"/>
    <xf numFmtId="0" fontId="0" fillId="0" borderId="0" xfId="0" applyBorder="1"/>
    <xf numFmtId="0" fontId="1" fillId="0" borderId="0" xfId="0" applyFont="1"/>
    <xf numFmtId="0" fontId="1" fillId="0" borderId="6" xfId="0" applyFont="1" applyBorder="1"/>
    <xf numFmtId="0" fontId="1" fillId="0" borderId="0" xfId="0" applyFont="1" applyBorder="1"/>
    <xf numFmtId="9" fontId="0" fillId="0" borderId="6" xfId="0" applyNumberFormat="1" applyBorder="1"/>
    <xf numFmtId="165" fontId="0" fillId="0" borderId="6" xfId="0" applyNumberFormat="1" applyBorder="1"/>
    <xf numFmtId="165" fontId="0" fillId="0" borderId="0" xfId="0" applyNumberFormat="1" applyBorder="1"/>
    <xf numFmtId="165" fontId="1" fillId="0" borderId="6" xfId="0" applyNumberFormat="1" applyFont="1" applyBorder="1"/>
    <xf numFmtId="165" fontId="1" fillId="0" borderId="0" xfId="0" applyNumberFormat="1" applyFont="1" applyBorder="1"/>
    <xf numFmtId="9" fontId="0" fillId="0" borderId="0" xfId="0" applyNumberFormat="1" applyBorder="1"/>
    <xf numFmtId="0" fontId="0" fillId="0" borderId="0" xfId="0" applyAlignment="1">
      <alignment wrapText="1"/>
    </xf>
    <xf numFmtId="0" fontId="1" fillId="0" borderId="0" xfId="0" applyFont="1" applyAlignment="1">
      <alignment wrapText="1"/>
    </xf>
    <xf numFmtId="0" fontId="0" fillId="0" borderId="2"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Summary!$C$50</c:f>
              <c:strCache>
                <c:ptCount val="1"/>
                <c:pt idx="0">
                  <c:v>Landfill</c:v>
                </c:pt>
              </c:strCache>
            </c:strRef>
          </c:tx>
          <c:spPr>
            <a:ln w="28575" cap="rnd">
              <a:solidFill>
                <a:schemeClr val="accent1"/>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Summary!$C$51:$C$56</c:f>
              <c:numCache>
                <c:formatCode>General</c:formatCode>
                <c:ptCount val="6"/>
                <c:pt idx="0">
                  <c:v>27734.300000000003</c:v>
                </c:pt>
                <c:pt idx="1">
                  <c:v>27895.82</c:v>
                </c:pt>
                <c:pt idx="2">
                  <c:v>16405.080000000002</c:v>
                </c:pt>
                <c:pt idx="3">
                  <c:v>26799.82</c:v>
                </c:pt>
                <c:pt idx="4">
                  <c:v>22856.03</c:v>
                </c:pt>
                <c:pt idx="5">
                  <c:v>21495.96</c:v>
                </c:pt>
              </c:numCache>
            </c:numRef>
          </c:val>
          <c:smooth val="0"/>
          <c:extLst>
            <c:ext xmlns:c16="http://schemas.microsoft.com/office/drawing/2014/chart" uri="{C3380CC4-5D6E-409C-BE32-E72D297353CC}">
              <c16:uniqueId val="{00000000-21DD-4A9B-931D-615062FE7CE5}"/>
            </c:ext>
          </c:extLst>
        </c:ser>
        <c:ser>
          <c:idx val="1"/>
          <c:order val="1"/>
          <c:tx>
            <c:strRef>
              <c:f>Summary!$D$50</c:f>
              <c:strCache>
                <c:ptCount val="1"/>
                <c:pt idx="0">
                  <c:v>Recycling</c:v>
                </c:pt>
              </c:strCache>
            </c:strRef>
          </c:tx>
          <c:spPr>
            <a:ln w="28575" cap="rnd">
              <a:solidFill>
                <a:schemeClr val="accent2"/>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Summary!$D$51:$D$56</c:f>
              <c:numCache>
                <c:formatCode>General</c:formatCode>
                <c:ptCount val="6"/>
                <c:pt idx="0">
                  <c:v>38760.475999999995</c:v>
                </c:pt>
                <c:pt idx="1">
                  <c:v>38564.686999999998</c:v>
                </c:pt>
                <c:pt idx="2">
                  <c:v>22733.992999999999</c:v>
                </c:pt>
                <c:pt idx="3">
                  <c:v>33649.593000000001</c:v>
                </c:pt>
                <c:pt idx="4">
                  <c:v>28602.588000000003</c:v>
                </c:pt>
                <c:pt idx="5">
                  <c:v>26590.373</c:v>
                </c:pt>
              </c:numCache>
            </c:numRef>
          </c:val>
          <c:smooth val="0"/>
          <c:extLst>
            <c:ext xmlns:c16="http://schemas.microsoft.com/office/drawing/2014/chart" uri="{C3380CC4-5D6E-409C-BE32-E72D297353CC}">
              <c16:uniqueId val="{00000001-21DD-4A9B-931D-615062FE7CE5}"/>
            </c:ext>
          </c:extLst>
        </c:ser>
        <c:ser>
          <c:idx val="2"/>
          <c:order val="2"/>
          <c:tx>
            <c:strRef>
              <c:f>Summary!$E$50</c:f>
              <c:strCache>
                <c:ptCount val="1"/>
                <c:pt idx="0">
                  <c:v>Composting</c:v>
                </c:pt>
              </c:strCache>
            </c:strRef>
          </c:tx>
          <c:spPr>
            <a:ln w="28575" cap="rnd">
              <a:solidFill>
                <a:schemeClr val="accent3"/>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Summary!$E$51:$E$56</c:f>
              <c:numCache>
                <c:formatCode>General</c:formatCode>
                <c:ptCount val="6"/>
                <c:pt idx="0">
                  <c:v>14694.202999999998</c:v>
                </c:pt>
                <c:pt idx="1">
                  <c:v>14062.050000000003</c:v>
                </c:pt>
                <c:pt idx="2">
                  <c:v>5994.2199999999993</c:v>
                </c:pt>
                <c:pt idx="3">
                  <c:v>10027.240000000002</c:v>
                </c:pt>
                <c:pt idx="4">
                  <c:v>7544.6149999999998</c:v>
                </c:pt>
                <c:pt idx="5">
                  <c:v>8393.77</c:v>
                </c:pt>
              </c:numCache>
            </c:numRef>
          </c:val>
          <c:smooth val="0"/>
          <c:extLst>
            <c:ext xmlns:c16="http://schemas.microsoft.com/office/drawing/2014/chart" uri="{C3380CC4-5D6E-409C-BE32-E72D297353CC}">
              <c16:uniqueId val="{00000002-21DD-4A9B-931D-615062FE7CE5}"/>
            </c:ext>
          </c:extLst>
        </c:ser>
        <c:dLbls>
          <c:showLegendKey val="0"/>
          <c:showVal val="0"/>
          <c:showCatName val="0"/>
          <c:showSerName val="0"/>
          <c:showPercent val="0"/>
          <c:showBubbleSize val="0"/>
        </c:dLbls>
        <c:smooth val="0"/>
        <c:axId val="1248332608"/>
        <c:axId val="1151830272"/>
      </c:lineChart>
      <c:catAx>
        <c:axId val="124833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1830272"/>
        <c:crosses val="autoZero"/>
        <c:auto val="1"/>
        <c:lblAlgn val="ctr"/>
        <c:lblOffset val="100"/>
        <c:noMultiLvlLbl val="0"/>
      </c:catAx>
      <c:valAx>
        <c:axId val="1151830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a:t>
                </a:r>
                <a:r>
                  <a:rPr lang="en-GB" baseline="0"/>
                  <a:t> tonnage collected at recycling centres</a:t>
                </a:r>
                <a:endParaRPr lang="en-GB"/>
              </a:p>
            </c:rich>
          </c:tx>
          <c:layout>
            <c:manualLayout>
              <c:xMode val="edge"/>
              <c:yMode val="edge"/>
              <c:x val="9.4161958568738224E-3"/>
              <c:y val="7.102216389617964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33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Summary!$H$50</c:f>
              <c:strCache>
                <c:ptCount val="1"/>
                <c:pt idx="0">
                  <c:v>Landfill</c:v>
                </c:pt>
              </c:strCache>
            </c:strRef>
          </c:tx>
          <c:spPr>
            <a:ln w="28575" cap="rnd">
              <a:solidFill>
                <a:schemeClr val="accent1"/>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Summary!$H$51:$H$56</c:f>
              <c:numCache>
                <c:formatCode>General</c:formatCode>
                <c:ptCount val="6"/>
                <c:pt idx="0">
                  <c:v>135372.93800000002</c:v>
                </c:pt>
                <c:pt idx="1">
                  <c:v>131340.69</c:v>
                </c:pt>
                <c:pt idx="2">
                  <c:v>147695.02800000002</c:v>
                </c:pt>
                <c:pt idx="3">
                  <c:v>150114.788</c:v>
                </c:pt>
                <c:pt idx="4">
                  <c:v>138786.04599999997</c:v>
                </c:pt>
                <c:pt idx="5">
                  <c:v>140398.34699999998</c:v>
                </c:pt>
              </c:numCache>
            </c:numRef>
          </c:val>
          <c:smooth val="0"/>
          <c:extLst>
            <c:ext xmlns:c16="http://schemas.microsoft.com/office/drawing/2014/chart" uri="{C3380CC4-5D6E-409C-BE32-E72D297353CC}">
              <c16:uniqueId val="{00000000-906F-4CF9-9488-026A45812019}"/>
            </c:ext>
          </c:extLst>
        </c:ser>
        <c:ser>
          <c:idx val="1"/>
          <c:order val="1"/>
          <c:tx>
            <c:strRef>
              <c:f>Summary!$I$50</c:f>
              <c:strCache>
                <c:ptCount val="1"/>
                <c:pt idx="0">
                  <c:v>Recycling</c:v>
                </c:pt>
              </c:strCache>
            </c:strRef>
          </c:tx>
          <c:spPr>
            <a:ln w="28575" cap="rnd">
              <a:solidFill>
                <a:schemeClr val="accent2"/>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Summary!$I$51:$I$56</c:f>
              <c:numCache>
                <c:formatCode>General</c:formatCode>
                <c:ptCount val="6"/>
                <c:pt idx="0">
                  <c:v>66987.823999999993</c:v>
                </c:pt>
                <c:pt idx="1">
                  <c:v>65121.204999999994</c:v>
                </c:pt>
                <c:pt idx="2">
                  <c:v>74063.487999999998</c:v>
                </c:pt>
                <c:pt idx="3">
                  <c:v>70041.947</c:v>
                </c:pt>
                <c:pt idx="4">
                  <c:v>63984.059000000001</c:v>
                </c:pt>
                <c:pt idx="5">
                  <c:v>59968.855999999985</c:v>
                </c:pt>
              </c:numCache>
            </c:numRef>
          </c:val>
          <c:smooth val="0"/>
          <c:extLst>
            <c:ext xmlns:c16="http://schemas.microsoft.com/office/drawing/2014/chart" uri="{C3380CC4-5D6E-409C-BE32-E72D297353CC}">
              <c16:uniqueId val="{00000001-906F-4CF9-9488-026A45812019}"/>
            </c:ext>
          </c:extLst>
        </c:ser>
        <c:ser>
          <c:idx val="2"/>
          <c:order val="2"/>
          <c:tx>
            <c:strRef>
              <c:f>Summary!$J$50</c:f>
              <c:strCache>
                <c:ptCount val="1"/>
                <c:pt idx="0">
                  <c:v>Composting</c:v>
                </c:pt>
              </c:strCache>
            </c:strRef>
          </c:tx>
          <c:spPr>
            <a:ln w="28575" cap="rnd">
              <a:solidFill>
                <a:schemeClr val="accent3"/>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Summary!$J$51:$J$56</c:f>
              <c:numCache>
                <c:formatCode>General</c:formatCode>
                <c:ptCount val="6"/>
                <c:pt idx="0">
                  <c:v>82688.63</c:v>
                </c:pt>
                <c:pt idx="1">
                  <c:v>83502.13</c:v>
                </c:pt>
                <c:pt idx="2">
                  <c:v>89602.069999999992</c:v>
                </c:pt>
                <c:pt idx="3">
                  <c:v>98218.352999999988</c:v>
                </c:pt>
                <c:pt idx="4">
                  <c:v>76711.107000000004</c:v>
                </c:pt>
                <c:pt idx="5">
                  <c:v>91143.403999999995</c:v>
                </c:pt>
              </c:numCache>
            </c:numRef>
          </c:val>
          <c:smooth val="0"/>
          <c:extLst>
            <c:ext xmlns:c16="http://schemas.microsoft.com/office/drawing/2014/chart" uri="{C3380CC4-5D6E-409C-BE32-E72D297353CC}">
              <c16:uniqueId val="{00000002-906F-4CF9-9488-026A45812019}"/>
            </c:ext>
          </c:extLst>
        </c:ser>
        <c:dLbls>
          <c:showLegendKey val="0"/>
          <c:showVal val="0"/>
          <c:showCatName val="0"/>
          <c:showSerName val="0"/>
          <c:showPercent val="0"/>
          <c:showBubbleSize val="0"/>
        </c:dLbls>
        <c:smooth val="0"/>
        <c:axId val="1248537696"/>
        <c:axId val="1156353360"/>
      </c:lineChart>
      <c:catAx>
        <c:axId val="124853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6353360"/>
        <c:crosses val="autoZero"/>
        <c:auto val="1"/>
        <c:lblAlgn val="ctr"/>
        <c:lblOffset val="100"/>
        <c:noMultiLvlLbl val="0"/>
      </c:catAx>
      <c:valAx>
        <c:axId val="1156353360"/>
        <c:scaling>
          <c:orientation val="minMax"/>
          <c:min val="4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tonnage collectected</a:t>
                </a:r>
                <a:r>
                  <a:rPr lang="en-GB" baseline="0"/>
                  <a:t> at kerbside</a:t>
                </a:r>
                <a:endParaRPr lang="en-GB"/>
              </a:p>
            </c:rich>
          </c:tx>
          <c:layout>
            <c:manualLayout>
              <c:xMode val="edge"/>
              <c:yMode val="edge"/>
              <c:x val="1.3245033112582781E-2"/>
              <c:y val="5.092592592592592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53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Summary!$M$50</c:f>
              <c:strCache>
                <c:ptCount val="1"/>
                <c:pt idx="0">
                  <c:v>Landfill</c:v>
                </c:pt>
              </c:strCache>
            </c:strRef>
          </c:tx>
          <c:spPr>
            <a:ln w="28575" cap="rnd">
              <a:solidFill>
                <a:schemeClr val="accent1"/>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Summary!$M$51:$M$56</c:f>
              <c:numCache>
                <c:formatCode>General</c:formatCode>
                <c:ptCount val="6"/>
                <c:pt idx="0">
                  <c:v>163107.23800000001</c:v>
                </c:pt>
                <c:pt idx="1">
                  <c:v>159236.51</c:v>
                </c:pt>
                <c:pt idx="2">
                  <c:v>164100.10800000001</c:v>
                </c:pt>
                <c:pt idx="3">
                  <c:v>176914.60800000001</c:v>
                </c:pt>
                <c:pt idx="4">
                  <c:v>161642.076</c:v>
                </c:pt>
                <c:pt idx="5">
                  <c:v>161894.30699999997</c:v>
                </c:pt>
              </c:numCache>
            </c:numRef>
          </c:val>
          <c:smooth val="0"/>
          <c:extLst>
            <c:ext xmlns:c16="http://schemas.microsoft.com/office/drawing/2014/chart" uri="{C3380CC4-5D6E-409C-BE32-E72D297353CC}">
              <c16:uniqueId val="{00000000-9398-4409-A825-78E684047997}"/>
            </c:ext>
          </c:extLst>
        </c:ser>
        <c:ser>
          <c:idx val="1"/>
          <c:order val="1"/>
          <c:tx>
            <c:strRef>
              <c:f>Summary!$N$50</c:f>
              <c:strCache>
                <c:ptCount val="1"/>
                <c:pt idx="0">
                  <c:v>Recycling</c:v>
                </c:pt>
              </c:strCache>
            </c:strRef>
          </c:tx>
          <c:spPr>
            <a:ln w="28575" cap="rnd">
              <a:solidFill>
                <a:schemeClr val="accent2"/>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Summary!$N$51:$N$56</c:f>
              <c:numCache>
                <c:formatCode>General</c:formatCode>
                <c:ptCount val="6"/>
                <c:pt idx="0">
                  <c:v>105748.29999999999</c:v>
                </c:pt>
                <c:pt idx="1">
                  <c:v>103685.89199999999</c:v>
                </c:pt>
                <c:pt idx="2">
                  <c:v>96797.481</c:v>
                </c:pt>
                <c:pt idx="3">
                  <c:v>103691.54000000001</c:v>
                </c:pt>
                <c:pt idx="4">
                  <c:v>92586.646999999997</c:v>
                </c:pt>
                <c:pt idx="5">
                  <c:v>86559.228999999992</c:v>
                </c:pt>
              </c:numCache>
            </c:numRef>
          </c:val>
          <c:smooth val="0"/>
          <c:extLst>
            <c:ext xmlns:c16="http://schemas.microsoft.com/office/drawing/2014/chart" uri="{C3380CC4-5D6E-409C-BE32-E72D297353CC}">
              <c16:uniqueId val="{00000001-9398-4409-A825-78E684047997}"/>
            </c:ext>
          </c:extLst>
        </c:ser>
        <c:ser>
          <c:idx val="2"/>
          <c:order val="2"/>
          <c:tx>
            <c:strRef>
              <c:f>Summary!$O$50</c:f>
              <c:strCache>
                <c:ptCount val="1"/>
                <c:pt idx="0">
                  <c:v>Composting</c:v>
                </c:pt>
              </c:strCache>
            </c:strRef>
          </c:tx>
          <c:spPr>
            <a:ln w="28575" cap="rnd">
              <a:solidFill>
                <a:schemeClr val="accent3"/>
              </a:solidFill>
              <a:round/>
            </a:ln>
            <a:effectLst/>
          </c:spPr>
          <c:marker>
            <c:symbol val="none"/>
          </c:marker>
          <c:cat>
            <c:strRef>
              <c:f>Summary!$A$51:$A$56</c:f>
              <c:strCache>
                <c:ptCount val="6"/>
                <c:pt idx="0">
                  <c:v>Q1&amp;Q2 2018</c:v>
                </c:pt>
                <c:pt idx="1">
                  <c:v>Q1&amp;Q2 2019</c:v>
                </c:pt>
                <c:pt idx="2">
                  <c:v>Q1&amp;Q2 2020</c:v>
                </c:pt>
                <c:pt idx="3">
                  <c:v>Q1&amp;Q2 2021</c:v>
                </c:pt>
                <c:pt idx="4">
                  <c:v>Q1&amp;Q2 2022</c:v>
                </c:pt>
                <c:pt idx="5">
                  <c:v>Q1&amp;Q2 2023</c:v>
                </c:pt>
              </c:strCache>
            </c:strRef>
          </c:cat>
          <c:val>
            <c:numRef>
              <c:f>Summary!$O$51:$O$56</c:f>
              <c:numCache>
                <c:formatCode>General</c:formatCode>
                <c:ptCount val="6"/>
                <c:pt idx="0">
                  <c:v>97382.832999999999</c:v>
                </c:pt>
                <c:pt idx="1">
                  <c:v>97564.18</c:v>
                </c:pt>
                <c:pt idx="2">
                  <c:v>95596.289999999979</c:v>
                </c:pt>
                <c:pt idx="3">
                  <c:v>108245.59299999999</c:v>
                </c:pt>
                <c:pt idx="4">
                  <c:v>84255.722000000009</c:v>
                </c:pt>
                <c:pt idx="5">
                  <c:v>99537.173999999999</c:v>
                </c:pt>
              </c:numCache>
            </c:numRef>
          </c:val>
          <c:smooth val="0"/>
          <c:extLst>
            <c:ext xmlns:c16="http://schemas.microsoft.com/office/drawing/2014/chart" uri="{C3380CC4-5D6E-409C-BE32-E72D297353CC}">
              <c16:uniqueId val="{00000002-9398-4409-A825-78E684047997}"/>
            </c:ext>
          </c:extLst>
        </c:ser>
        <c:dLbls>
          <c:showLegendKey val="0"/>
          <c:showVal val="0"/>
          <c:showCatName val="0"/>
          <c:showSerName val="0"/>
          <c:showPercent val="0"/>
          <c:showBubbleSize val="0"/>
        </c:dLbls>
        <c:smooth val="0"/>
        <c:axId val="1248514960"/>
        <c:axId val="1147160656"/>
      </c:lineChart>
      <c:catAx>
        <c:axId val="124851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160656"/>
        <c:crosses val="autoZero"/>
        <c:auto val="1"/>
        <c:lblAlgn val="ctr"/>
        <c:lblOffset val="100"/>
        <c:noMultiLvlLbl val="0"/>
      </c:catAx>
      <c:valAx>
        <c:axId val="1147160656"/>
        <c:scaling>
          <c:orientation val="minMax"/>
          <c:min val="6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a:t>
                </a:r>
                <a:r>
                  <a:rPr lang="en-GB" baseline="0"/>
                  <a:t> tonnage collected at recycling centres and kerbside</a:t>
                </a:r>
                <a:endParaRPr lang="en-GB"/>
              </a:p>
            </c:rich>
          </c:tx>
          <c:layout>
            <c:manualLayout>
              <c:xMode val="edge"/>
              <c:yMode val="edge"/>
              <c:x val="7.5614366729678641E-3"/>
              <c:y val="7.102216389617964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51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Summary!$B$19:$G$19</c:f>
              <c:strCache>
                <c:ptCount val="6"/>
                <c:pt idx="0">
                  <c:v>Q1&amp;Q2 2018</c:v>
                </c:pt>
                <c:pt idx="1">
                  <c:v>Q1&amp;Q2 2019</c:v>
                </c:pt>
                <c:pt idx="2">
                  <c:v>Q1&amp;Q2 2020</c:v>
                </c:pt>
                <c:pt idx="3">
                  <c:v>Q1&amp;Q2 2021</c:v>
                </c:pt>
                <c:pt idx="4">
                  <c:v>Q1&amp;Q2 2022</c:v>
                </c:pt>
                <c:pt idx="5">
                  <c:v>Q1&amp;Q2 2023</c:v>
                </c:pt>
              </c:strCache>
            </c:strRef>
          </c:cat>
          <c:val>
            <c:numRef>
              <c:f>Summary!$B$25:$G$25</c:f>
              <c:numCache>
                <c:formatCode>0%</c:formatCode>
                <c:ptCount val="6"/>
                <c:pt idx="0">
                  <c:v>0.65839821683186817</c:v>
                </c:pt>
                <c:pt idx="1">
                  <c:v>0.65356514945246957</c:v>
                </c:pt>
                <c:pt idx="2">
                  <c:v>0.63651932067088468</c:v>
                </c:pt>
                <c:pt idx="3">
                  <c:v>0.619734779402762</c:v>
                </c:pt>
                <c:pt idx="4">
                  <c:v>0.61263088753119677</c:v>
                </c:pt>
                <c:pt idx="5">
                  <c:v>0.61940650143644382</c:v>
                </c:pt>
              </c:numCache>
            </c:numRef>
          </c:val>
          <c:extLst>
            <c:ext xmlns:c16="http://schemas.microsoft.com/office/drawing/2014/chart" uri="{C3380CC4-5D6E-409C-BE32-E72D297353CC}">
              <c16:uniqueId val="{00000000-888F-4229-8A5E-ED694B5FB8FC}"/>
            </c:ext>
          </c:extLst>
        </c:ser>
        <c:dLbls>
          <c:showLegendKey val="0"/>
          <c:showVal val="0"/>
          <c:showCatName val="0"/>
          <c:showSerName val="0"/>
          <c:showPercent val="0"/>
          <c:showBubbleSize val="0"/>
        </c:dLbls>
        <c:gapWidth val="219"/>
        <c:overlap val="-27"/>
        <c:axId val="1248314976"/>
        <c:axId val="1147163536"/>
      </c:barChart>
      <c:catAx>
        <c:axId val="124831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163536"/>
        <c:crosses val="autoZero"/>
        <c:auto val="1"/>
        <c:lblAlgn val="ctr"/>
        <c:lblOffset val="100"/>
        <c:noMultiLvlLbl val="0"/>
      </c:catAx>
      <c:valAx>
        <c:axId val="114716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Recycling performance at recycling centres</a:t>
                </a:r>
              </a:p>
            </c:rich>
          </c:tx>
          <c:layout>
            <c:manualLayout>
              <c:xMode val="edge"/>
              <c:yMode val="edge"/>
              <c:x val="1.2403100775193798E-2"/>
              <c:y val="0.1300503062117235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314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38100</xdr:colOff>
      <xdr:row>15</xdr:row>
      <xdr:rowOff>165100</xdr:rowOff>
    </xdr:to>
    <xdr:graphicFrame macro="">
      <xdr:nvGraphicFramePr>
        <xdr:cNvPr id="2" name="Chart 1">
          <a:extLst>
            <a:ext uri="{FF2B5EF4-FFF2-40B4-BE49-F238E27FC236}">
              <a16:creationId xmlns:a16="http://schemas.microsoft.com/office/drawing/2014/main" id="{B01095C2-A3C9-4BD4-A099-37A04BE67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12</xdr:col>
      <xdr:colOff>6350</xdr:colOff>
      <xdr:row>32</xdr:row>
      <xdr:rowOff>165100</xdr:rowOff>
    </xdr:to>
    <xdr:graphicFrame macro="">
      <xdr:nvGraphicFramePr>
        <xdr:cNvPr id="3" name="Chart 2">
          <a:extLst>
            <a:ext uri="{FF2B5EF4-FFF2-40B4-BE49-F238E27FC236}">
              <a16:creationId xmlns:a16="http://schemas.microsoft.com/office/drawing/2014/main" id="{EC35E9F9-EAFC-4256-85A2-D7DE4C3E1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35</xdr:row>
      <xdr:rowOff>0</xdr:rowOff>
    </xdr:from>
    <xdr:to>
      <xdr:col>12</xdr:col>
      <xdr:colOff>12700</xdr:colOff>
      <xdr:row>49</xdr:row>
      <xdr:rowOff>165100</xdr:rowOff>
    </xdr:to>
    <xdr:graphicFrame macro="">
      <xdr:nvGraphicFramePr>
        <xdr:cNvPr id="4" name="Chart 3">
          <a:extLst>
            <a:ext uri="{FF2B5EF4-FFF2-40B4-BE49-F238E27FC236}">
              <a16:creationId xmlns:a16="http://schemas.microsoft.com/office/drawing/2014/main" id="{15C2A5B1-E670-45A7-977F-B8469081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51</xdr:row>
      <xdr:rowOff>0</xdr:rowOff>
    </xdr:from>
    <xdr:to>
      <xdr:col>12</xdr:col>
      <xdr:colOff>9525</xdr:colOff>
      <xdr:row>65</xdr:row>
      <xdr:rowOff>165100</xdr:rowOff>
    </xdr:to>
    <xdr:graphicFrame macro="">
      <xdr:nvGraphicFramePr>
        <xdr:cNvPr id="5" name="Chart 4">
          <a:extLst>
            <a:ext uri="{FF2B5EF4-FFF2-40B4-BE49-F238E27FC236}">
              <a16:creationId xmlns:a16="http://schemas.microsoft.com/office/drawing/2014/main" id="{4D1EE881-E69F-4740-9572-7FB36CDDFF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C1FC-E4B4-4AAD-811D-54458AB371B2}">
  <dimension ref="A1:O118"/>
  <sheetViews>
    <sheetView tabSelected="1" topLeftCell="A4" workbookViewId="0">
      <selection activeCell="H2" sqref="H2"/>
    </sheetView>
  </sheetViews>
  <sheetFormatPr defaultRowHeight="14.5" x14ac:dyDescent="0.35"/>
  <cols>
    <col min="1" max="1" width="30.81640625" customWidth="1"/>
    <col min="2" max="7" width="12.1796875" customWidth="1"/>
    <col min="8" max="8" width="59.81640625" customWidth="1"/>
  </cols>
  <sheetData>
    <row r="1" spans="1:15" x14ac:dyDescent="0.35">
      <c r="A1" s="7" t="s">
        <v>0</v>
      </c>
      <c r="B1" s="4" t="s">
        <v>22</v>
      </c>
      <c r="C1" s="4"/>
      <c r="D1" s="4"/>
      <c r="E1" s="4" t="s">
        <v>50</v>
      </c>
      <c r="F1" s="4"/>
      <c r="G1" s="4"/>
    </row>
    <row r="2" spans="1:15" x14ac:dyDescent="0.35">
      <c r="A2" s="1"/>
      <c r="B2" s="14" t="s">
        <v>12</v>
      </c>
      <c r="C2" s="14" t="s">
        <v>13</v>
      </c>
      <c r="D2" s="14" t="s">
        <v>15</v>
      </c>
      <c r="E2" s="14" t="s">
        <v>14</v>
      </c>
      <c r="F2" s="14" t="s">
        <v>16</v>
      </c>
      <c r="G2" s="14" t="s">
        <v>17</v>
      </c>
      <c r="H2" s="41"/>
    </row>
    <row r="3" spans="1:15" x14ac:dyDescent="0.35">
      <c r="A3" s="1" t="s">
        <v>36</v>
      </c>
      <c r="B3" s="11">
        <v>10828.156999999999</v>
      </c>
      <c r="C3" s="12">
        <v>10922.941000000001</v>
      </c>
      <c r="D3" s="12">
        <v>12133.773999999999</v>
      </c>
      <c r="E3" s="12">
        <v>11261.706</v>
      </c>
      <c r="F3" s="12">
        <v>10090.769</v>
      </c>
      <c r="G3" s="12">
        <v>10357.448</v>
      </c>
    </row>
    <row r="4" spans="1:15" x14ac:dyDescent="0.35">
      <c r="A4" s="1" t="s">
        <v>19</v>
      </c>
      <c r="B4" s="12">
        <v>4157.2330000000002</v>
      </c>
      <c r="C4" s="12">
        <v>4164.1719999999996</v>
      </c>
      <c r="D4" s="12">
        <v>5168.3549999999996</v>
      </c>
      <c r="E4" s="12">
        <v>5079.3879999999999</v>
      </c>
      <c r="F4" s="12">
        <v>4653.4179999999997</v>
      </c>
      <c r="G4" s="12">
        <v>4907.732</v>
      </c>
    </row>
    <row r="5" spans="1:15" x14ac:dyDescent="0.35">
      <c r="A5" s="1" t="s">
        <v>37</v>
      </c>
      <c r="B5" s="12">
        <v>1376.68</v>
      </c>
      <c r="C5" s="17"/>
      <c r="D5" s="17"/>
      <c r="E5" s="17"/>
      <c r="F5" s="17"/>
      <c r="G5" s="17"/>
    </row>
    <row r="6" spans="1:15" x14ac:dyDescent="0.35">
      <c r="A6" s="1" t="s">
        <v>51</v>
      </c>
      <c r="B6" s="17"/>
      <c r="C6" s="18">
        <v>5465.38</v>
      </c>
      <c r="D6" s="18">
        <v>5812.18</v>
      </c>
      <c r="E6" s="18">
        <v>6535.9</v>
      </c>
      <c r="F6" s="18">
        <v>5721.24</v>
      </c>
      <c r="G6" s="18">
        <v>6457.46</v>
      </c>
    </row>
    <row r="7" spans="1:15" x14ac:dyDescent="0.35">
      <c r="A7" s="1" t="s">
        <v>52</v>
      </c>
      <c r="B7" s="12">
        <v>4122.3</v>
      </c>
      <c r="C7" s="12">
        <v>160.97999999999999</v>
      </c>
      <c r="D7" s="12">
        <v>159.46</v>
      </c>
      <c r="E7" s="12">
        <v>115.94</v>
      </c>
      <c r="F7" s="12">
        <v>207.26</v>
      </c>
      <c r="G7" s="12">
        <v>307.24</v>
      </c>
    </row>
    <row r="8" spans="1:15" x14ac:dyDescent="0.35">
      <c r="A8" s="2" t="s">
        <v>21</v>
      </c>
      <c r="B8" s="12">
        <f>SUM(B3:B7)</f>
        <v>20484.37</v>
      </c>
      <c r="C8" s="12">
        <f t="shared" ref="C8:G8" si="0">SUM(C3:C7)</f>
        <v>20713.473000000002</v>
      </c>
      <c r="D8" s="12">
        <f t="shared" si="0"/>
        <v>23273.769</v>
      </c>
      <c r="E8" s="12">
        <f t="shared" si="0"/>
        <v>22992.933999999997</v>
      </c>
      <c r="F8" s="12">
        <f t="shared" si="0"/>
        <v>20672.686999999998</v>
      </c>
      <c r="G8" s="12">
        <f t="shared" si="0"/>
        <v>22029.88</v>
      </c>
    </row>
    <row r="9" spans="1:15" x14ac:dyDescent="0.35">
      <c r="A9" s="3"/>
      <c r="B9" s="5"/>
      <c r="C9" s="5"/>
      <c r="D9" s="5"/>
      <c r="E9" s="5"/>
      <c r="F9" s="5"/>
      <c r="G9" s="5"/>
    </row>
    <row r="10" spans="1:15" x14ac:dyDescent="0.35">
      <c r="A10" s="3"/>
      <c r="B10" s="5"/>
      <c r="C10" s="5"/>
      <c r="D10" s="5"/>
      <c r="E10" s="5"/>
      <c r="F10" s="5"/>
      <c r="G10" s="5"/>
    </row>
    <row r="11" spans="1:15" x14ac:dyDescent="0.35">
      <c r="A11" s="7" t="s">
        <v>1</v>
      </c>
      <c r="B11" s="4" t="s">
        <v>22</v>
      </c>
      <c r="C11" s="4"/>
      <c r="D11" s="4"/>
      <c r="E11" s="4"/>
      <c r="F11" s="4"/>
      <c r="G11" s="4"/>
    </row>
    <row r="12" spans="1:15" x14ac:dyDescent="0.35">
      <c r="A12" s="1"/>
      <c r="B12" s="14" t="s">
        <v>12</v>
      </c>
      <c r="C12" s="14" t="s">
        <v>13</v>
      </c>
      <c r="D12" s="14" t="s">
        <v>15</v>
      </c>
      <c r="E12" s="14" t="s">
        <v>14</v>
      </c>
      <c r="F12" s="14" t="s">
        <v>16</v>
      </c>
      <c r="G12" s="14" t="s">
        <v>17</v>
      </c>
    </row>
    <row r="13" spans="1:15" x14ac:dyDescent="0.35">
      <c r="A13" s="1" t="s">
        <v>36</v>
      </c>
      <c r="B13" s="12">
        <v>7394.0720000000001</v>
      </c>
      <c r="C13" s="12">
        <v>7133.4549999999999</v>
      </c>
      <c r="D13" s="12">
        <v>7725.3860000000004</v>
      </c>
      <c r="E13" s="12">
        <v>7658.7420000000002</v>
      </c>
      <c r="F13" s="12">
        <v>6578.5249999999996</v>
      </c>
      <c r="G13" s="12">
        <v>7020.1989999999996</v>
      </c>
    </row>
    <row r="14" spans="1:15" x14ac:dyDescent="0.35">
      <c r="A14" s="1" t="s">
        <v>19</v>
      </c>
      <c r="B14" s="12">
        <v>2871.502</v>
      </c>
      <c r="C14" s="12">
        <v>3123.6680000000001</v>
      </c>
      <c r="D14" s="12">
        <v>3364.9839999999999</v>
      </c>
      <c r="E14" s="12">
        <v>3317.364</v>
      </c>
      <c r="F14" s="12">
        <v>3203.1320000000001</v>
      </c>
      <c r="G14" s="12">
        <v>3483.723</v>
      </c>
      <c r="O14" t="s">
        <v>22</v>
      </c>
    </row>
    <row r="15" spans="1:15" x14ac:dyDescent="0.35">
      <c r="A15" s="1" t="s">
        <v>37</v>
      </c>
      <c r="B15" s="12">
        <v>1004.32</v>
      </c>
      <c r="C15" s="12">
        <v>1052.5</v>
      </c>
      <c r="D15" s="12">
        <v>1145.8</v>
      </c>
      <c r="E15" s="12">
        <v>1173.26</v>
      </c>
      <c r="F15" s="12">
        <v>1033.42</v>
      </c>
      <c r="G15" s="12">
        <v>1051.44</v>
      </c>
    </row>
    <row r="16" spans="1:15" x14ac:dyDescent="0.35">
      <c r="A16" s="1" t="s">
        <v>51</v>
      </c>
      <c r="B16" s="17"/>
      <c r="C16" s="17"/>
      <c r="D16" s="17"/>
      <c r="E16" s="17"/>
      <c r="F16" s="17"/>
      <c r="G16" s="17"/>
    </row>
    <row r="17" spans="1:15" x14ac:dyDescent="0.35">
      <c r="A17" s="1" t="s">
        <v>52</v>
      </c>
      <c r="B17" s="12">
        <v>4887.12</v>
      </c>
      <c r="C17" s="12">
        <v>4263.62</v>
      </c>
      <c r="D17" s="12">
        <v>4544</v>
      </c>
      <c r="E17" s="12">
        <v>2378.2199999999998</v>
      </c>
      <c r="F17" s="12">
        <v>4589.24</v>
      </c>
      <c r="G17" s="12">
        <v>5011.5</v>
      </c>
      <c r="O17" t="s">
        <v>22</v>
      </c>
    </row>
    <row r="18" spans="1:15" x14ac:dyDescent="0.35">
      <c r="A18" s="2" t="s">
        <v>21</v>
      </c>
      <c r="B18" s="12">
        <f>SUM(B13:B17)</f>
        <v>16157.013999999999</v>
      </c>
      <c r="C18" s="12">
        <f t="shared" ref="C18:G18" si="1">SUM(C13:C17)</f>
        <v>15573.242999999999</v>
      </c>
      <c r="D18" s="12">
        <f t="shared" si="1"/>
        <v>16780.169999999998</v>
      </c>
      <c r="E18" s="12">
        <f t="shared" si="1"/>
        <v>14527.585999999999</v>
      </c>
      <c r="F18" s="12">
        <f t="shared" si="1"/>
        <v>15404.316999999999</v>
      </c>
      <c r="G18" s="12">
        <f t="shared" si="1"/>
        <v>16566.862000000001</v>
      </c>
      <c r="O18" t="s">
        <v>22</v>
      </c>
    </row>
    <row r="19" spans="1:15" x14ac:dyDescent="0.35">
      <c r="A19" t="s">
        <v>22</v>
      </c>
      <c r="B19" s="6"/>
      <c r="C19" s="6"/>
      <c r="D19" s="6"/>
      <c r="E19" s="6"/>
      <c r="F19" s="6"/>
      <c r="G19" s="6"/>
      <c r="O19" t="s">
        <v>22</v>
      </c>
    </row>
    <row r="20" spans="1:15" x14ac:dyDescent="0.35">
      <c r="A20" s="7" t="s">
        <v>2</v>
      </c>
      <c r="B20" s="4" t="s">
        <v>22</v>
      </c>
      <c r="C20" s="4"/>
      <c r="D20" s="4"/>
      <c r="E20" s="4"/>
      <c r="F20" s="4"/>
      <c r="G20" s="4"/>
      <c r="O20" t="s">
        <v>22</v>
      </c>
    </row>
    <row r="21" spans="1:15" x14ac:dyDescent="0.35">
      <c r="A21" s="1"/>
      <c r="B21" s="14" t="s">
        <v>12</v>
      </c>
      <c r="C21" s="14" t="s">
        <v>13</v>
      </c>
      <c r="D21" s="14" t="s">
        <v>15</v>
      </c>
      <c r="E21" s="14" t="s">
        <v>14</v>
      </c>
      <c r="F21" s="14" t="s">
        <v>16</v>
      </c>
      <c r="G21" s="14" t="s">
        <v>17</v>
      </c>
      <c r="O21" t="s">
        <v>22</v>
      </c>
    </row>
    <row r="22" spans="1:15" x14ac:dyDescent="0.35">
      <c r="A22" s="1" t="s">
        <v>36</v>
      </c>
      <c r="B22" s="12">
        <v>4574.1679999999997</v>
      </c>
      <c r="C22" s="12">
        <v>4397.442</v>
      </c>
      <c r="D22" s="12">
        <v>4796.5169999999998</v>
      </c>
      <c r="E22" s="12">
        <v>4545.4579999999996</v>
      </c>
      <c r="F22" s="12">
        <v>3838.5140000000001</v>
      </c>
      <c r="G22" s="12">
        <v>3864.6179999999999</v>
      </c>
      <c r="O22" t="s">
        <v>22</v>
      </c>
    </row>
    <row r="23" spans="1:15" x14ac:dyDescent="0.35">
      <c r="A23" s="1" t="s">
        <v>19</v>
      </c>
      <c r="B23" s="12">
        <v>1301.9549999999999</v>
      </c>
      <c r="C23" s="12">
        <v>1363.482</v>
      </c>
      <c r="D23" s="12">
        <v>1680.1590000000001</v>
      </c>
      <c r="E23" s="12">
        <v>2013.799</v>
      </c>
      <c r="F23" s="12">
        <v>1653.748</v>
      </c>
      <c r="G23" s="12">
        <v>1725.2380000000001</v>
      </c>
      <c r="O23" t="s">
        <v>22</v>
      </c>
    </row>
    <row r="24" spans="1:15" x14ac:dyDescent="0.35">
      <c r="A24" s="1" t="s">
        <v>37</v>
      </c>
      <c r="B24" s="12">
        <v>256.27999999999997</v>
      </c>
      <c r="C24" s="12">
        <v>248.96</v>
      </c>
      <c r="D24" s="12">
        <v>327.9</v>
      </c>
      <c r="E24" s="12">
        <v>286.22000000000003</v>
      </c>
      <c r="F24" s="12">
        <v>278.54000000000002</v>
      </c>
      <c r="G24" s="12">
        <v>252.32</v>
      </c>
    </row>
    <row r="25" spans="1:15" x14ac:dyDescent="0.35">
      <c r="A25" s="1" t="s">
        <v>51</v>
      </c>
      <c r="B25" s="17"/>
      <c r="C25" s="17"/>
      <c r="D25" s="17"/>
      <c r="E25" s="17"/>
      <c r="F25" s="17"/>
      <c r="G25" s="17"/>
    </row>
    <row r="26" spans="1:15" x14ac:dyDescent="0.35">
      <c r="A26" s="1" t="s">
        <v>52</v>
      </c>
      <c r="B26" s="12">
        <v>1603.42</v>
      </c>
      <c r="C26" s="12">
        <v>1310.3</v>
      </c>
      <c r="D26" s="12">
        <v>1398.61</v>
      </c>
      <c r="E26" s="12">
        <v>1418.6</v>
      </c>
      <c r="F26" s="12">
        <v>1290.1600000000001</v>
      </c>
      <c r="G26" s="12">
        <v>1412.2</v>
      </c>
      <c r="O26" t="s">
        <v>22</v>
      </c>
    </row>
    <row r="27" spans="1:15" x14ac:dyDescent="0.35">
      <c r="A27" s="2" t="s">
        <v>21</v>
      </c>
      <c r="B27" s="12">
        <f>SUM(B22:B26)</f>
        <v>7735.8229999999994</v>
      </c>
      <c r="C27" s="12">
        <f t="shared" ref="C27:G27" si="2">SUM(C22:C26)</f>
        <v>7320.1840000000002</v>
      </c>
      <c r="D27" s="12">
        <f t="shared" si="2"/>
        <v>8203.1859999999997</v>
      </c>
      <c r="E27" s="12">
        <f t="shared" si="2"/>
        <v>8264.0769999999993</v>
      </c>
      <c r="F27" s="12">
        <f>SUM(F22:F26)</f>
        <v>7060.9620000000004</v>
      </c>
      <c r="G27" s="12">
        <f t="shared" si="2"/>
        <v>7254.3759999999993</v>
      </c>
      <c r="O27" t="s">
        <v>22</v>
      </c>
    </row>
    <row r="28" spans="1:15" x14ac:dyDescent="0.35">
      <c r="B28" s="6"/>
      <c r="C28" s="6"/>
      <c r="D28" s="6"/>
      <c r="E28" s="6"/>
      <c r="F28" s="6"/>
      <c r="G28" s="6"/>
      <c r="O28" t="s">
        <v>22</v>
      </c>
    </row>
    <row r="29" spans="1:15" x14ac:dyDescent="0.35">
      <c r="A29" s="7" t="s">
        <v>3</v>
      </c>
      <c r="B29" s="4" t="s">
        <v>22</v>
      </c>
      <c r="C29" s="4"/>
      <c r="D29" s="4"/>
      <c r="E29" s="4"/>
      <c r="F29" s="4"/>
      <c r="G29" s="4"/>
    </row>
    <row r="30" spans="1:15" x14ac:dyDescent="0.35">
      <c r="A30" s="1"/>
      <c r="B30" s="14" t="s">
        <v>12</v>
      </c>
      <c r="C30" s="14" t="s">
        <v>13</v>
      </c>
      <c r="D30" s="14" t="s">
        <v>15</v>
      </c>
      <c r="E30" s="14" t="s">
        <v>14</v>
      </c>
      <c r="F30" s="14" t="s">
        <v>16</v>
      </c>
      <c r="G30" s="14" t="s">
        <v>17</v>
      </c>
    </row>
    <row r="31" spans="1:15" x14ac:dyDescent="0.35">
      <c r="A31" s="1" t="s">
        <v>36</v>
      </c>
      <c r="B31" s="12">
        <v>4434.71</v>
      </c>
      <c r="C31" s="12">
        <v>4339.6670000000004</v>
      </c>
      <c r="D31" s="12">
        <v>4970.9030000000002</v>
      </c>
      <c r="E31" s="12">
        <v>4688.5780000000004</v>
      </c>
      <c r="F31" s="12">
        <v>4024.2510000000002</v>
      </c>
      <c r="G31" s="12">
        <v>4257.0150000000003</v>
      </c>
    </row>
    <row r="32" spans="1:15" x14ac:dyDescent="0.35">
      <c r="A32" s="1" t="s">
        <v>19</v>
      </c>
      <c r="B32" s="12">
        <v>1744.944</v>
      </c>
      <c r="C32" s="12">
        <v>1773.046</v>
      </c>
      <c r="D32" s="12">
        <v>1997.806</v>
      </c>
      <c r="E32" s="12">
        <v>2306.4659999999999</v>
      </c>
      <c r="F32" s="12">
        <v>1854.16</v>
      </c>
      <c r="G32" s="12">
        <v>2069.8150000000001</v>
      </c>
    </row>
    <row r="33" spans="1:7" x14ac:dyDescent="0.35">
      <c r="A33" s="1" t="s">
        <v>37</v>
      </c>
      <c r="B33" s="12">
        <v>668.76</v>
      </c>
      <c r="C33" s="12">
        <v>712.38</v>
      </c>
      <c r="D33" s="12">
        <v>779.08</v>
      </c>
      <c r="E33" s="12">
        <v>794.64</v>
      </c>
      <c r="F33" s="12">
        <v>687.1</v>
      </c>
      <c r="G33" s="12">
        <v>611.34</v>
      </c>
    </row>
    <row r="34" spans="1:7" x14ac:dyDescent="0.35">
      <c r="A34" s="1" t="s">
        <v>51</v>
      </c>
      <c r="B34" s="17"/>
      <c r="C34" s="17"/>
      <c r="D34" s="17"/>
      <c r="E34" s="17"/>
      <c r="F34" s="17"/>
      <c r="G34" s="17"/>
    </row>
    <row r="35" spans="1:7" x14ac:dyDescent="0.35">
      <c r="A35" s="1" t="s">
        <v>52</v>
      </c>
      <c r="B35" s="12">
        <v>2492.1799999999998</v>
      </c>
      <c r="C35" s="12">
        <v>2059.92</v>
      </c>
      <c r="D35" s="12">
        <v>2119.14</v>
      </c>
      <c r="E35" s="12">
        <v>2284.34</v>
      </c>
      <c r="F35" s="12">
        <v>1928.4</v>
      </c>
      <c r="G35" s="12">
        <v>2185.6999999999998</v>
      </c>
    </row>
    <row r="36" spans="1:7" x14ac:dyDescent="0.35">
      <c r="A36" s="2" t="s">
        <v>21</v>
      </c>
      <c r="B36" s="12">
        <f>SUM(B31:B35)</f>
        <v>9340.594000000001</v>
      </c>
      <c r="C36" s="12">
        <f t="shared" ref="C36:G36" si="3">SUM(C31:C35)</f>
        <v>8885.0130000000008</v>
      </c>
      <c r="D36" s="12">
        <f t="shared" si="3"/>
        <v>9866.9290000000001</v>
      </c>
      <c r="E36" s="12">
        <f t="shared" si="3"/>
        <v>10074.024000000001</v>
      </c>
      <c r="F36" s="12">
        <f t="shared" si="3"/>
        <v>8493.9110000000001</v>
      </c>
      <c r="G36" s="12">
        <f t="shared" si="3"/>
        <v>9123.869999999999</v>
      </c>
    </row>
    <row r="37" spans="1:7" x14ac:dyDescent="0.35">
      <c r="B37" s="6"/>
      <c r="C37" s="6"/>
      <c r="D37" s="6"/>
      <c r="E37" s="6"/>
      <c r="F37" s="6"/>
      <c r="G37" s="6"/>
    </row>
    <row r="38" spans="1:7" x14ac:dyDescent="0.35">
      <c r="A38" s="7" t="s">
        <v>4</v>
      </c>
      <c r="B38" s="4" t="s">
        <v>22</v>
      </c>
      <c r="C38" s="4"/>
      <c r="D38" s="4"/>
      <c r="E38" s="4"/>
      <c r="F38" s="4"/>
      <c r="G38" s="4"/>
    </row>
    <row r="39" spans="1:7" x14ac:dyDescent="0.35">
      <c r="A39" s="1"/>
      <c r="B39" s="14" t="s">
        <v>12</v>
      </c>
      <c r="C39" s="14" t="s">
        <v>13</v>
      </c>
      <c r="D39" s="14" t="s">
        <v>15</v>
      </c>
      <c r="E39" s="14" t="s">
        <v>14</v>
      </c>
      <c r="F39" s="14" t="s">
        <v>16</v>
      </c>
      <c r="G39" s="14" t="s">
        <v>17</v>
      </c>
    </row>
    <row r="40" spans="1:7" x14ac:dyDescent="0.35">
      <c r="A40" s="1" t="s">
        <v>36</v>
      </c>
      <c r="B40" s="12">
        <v>8009.7219999999998</v>
      </c>
      <c r="C40" s="12">
        <v>8182.1750000000002</v>
      </c>
      <c r="D40" s="12">
        <v>8568.8449999999993</v>
      </c>
      <c r="E40" s="12">
        <v>8668.7430000000004</v>
      </c>
      <c r="F40" s="12">
        <v>7979.335</v>
      </c>
      <c r="G40" s="12">
        <v>8308.3610000000008</v>
      </c>
    </row>
    <row r="41" spans="1:7" x14ac:dyDescent="0.35">
      <c r="A41" s="1" t="s">
        <v>19</v>
      </c>
      <c r="B41" s="12">
        <v>3602.913</v>
      </c>
      <c r="C41" s="12">
        <v>3825.6869999999999</v>
      </c>
      <c r="D41" s="12">
        <v>4458.1530000000002</v>
      </c>
      <c r="E41" s="12">
        <v>4671.1149999999998</v>
      </c>
      <c r="F41" s="12">
        <v>4940.7070000000003</v>
      </c>
      <c r="G41" s="12">
        <v>4021.002</v>
      </c>
    </row>
    <row r="42" spans="1:7" x14ac:dyDescent="0.35">
      <c r="A42" s="1" t="s">
        <v>37</v>
      </c>
      <c r="B42" s="12">
        <v>1535.03</v>
      </c>
      <c r="C42" s="12">
        <v>1492.44</v>
      </c>
      <c r="D42" s="12">
        <v>1592.4</v>
      </c>
      <c r="E42" s="12">
        <v>1616.18</v>
      </c>
      <c r="F42" s="12">
        <v>1318</v>
      </c>
      <c r="G42" s="12">
        <v>1294.8800000000001</v>
      </c>
    </row>
    <row r="43" spans="1:7" x14ac:dyDescent="0.35">
      <c r="A43" s="1" t="s">
        <v>51</v>
      </c>
      <c r="B43" s="17"/>
      <c r="C43" s="17"/>
      <c r="D43" s="17"/>
      <c r="E43" s="17"/>
      <c r="F43" s="17"/>
      <c r="G43" s="17"/>
    </row>
    <row r="44" spans="1:7" x14ac:dyDescent="0.35">
      <c r="A44" s="1" t="s">
        <v>52</v>
      </c>
      <c r="B44" s="12">
        <v>6503.4040000000005</v>
      </c>
      <c r="C44" s="12">
        <v>4997.83</v>
      </c>
      <c r="D44" s="12">
        <v>5926.5950000000003</v>
      </c>
      <c r="E44" s="12">
        <v>6636.65</v>
      </c>
      <c r="F44" s="12">
        <v>5905.24</v>
      </c>
      <c r="G44" s="12">
        <v>6625.72</v>
      </c>
    </row>
    <row r="45" spans="1:7" x14ac:dyDescent="0.35">
      <c r="A45" s="2" t="s">
        <v>21</v>
      </c>
      <c r="B45" s="12">
        <f>SUM(B40:B44)</f>
        <v>19651.069000000003</v>
      </c>
      <c r="C45" s="12">
        <f t="shared" ref="C45:G45" si="4">SUM(C40:C44)</f>
        <v>18498.132000000001</v>
      </c>
      <c r="D45" s="12">
        <f t="shared" si="4"/>
        <v>20545.992999999999</v>
      </c>
      <c r="E45" s="12">
        <f t="shared" si="4"/>
        <v>21592.688000000002</v>
      </c>
      <c r="F45" s="12">
        <f t="shared" si="4"/>
        <v>20143.281999999999</v>
      </c>
      <c r="G45" s="12">
        <f t="shared" si="4"/>
        <v>20249.963000000003</v>
      </c>
    </row>
    <row r="46" spans="1:7" x14ac:dyDescent="0.35">
      <c r="B46" s="6"/>
      <c r="C46" s="6"/>
      <c r="D46" s="6"/>
      <c r="E46" s="6"/>
      <c r="F46" s="6"/>
      <c r="G46" s="6"/>
    </row>
    <row r="47" spans="1:7" x14ac:dyDescent="0.35">
      <c r="A47" s="7" t="s">
        <v>5</v>
      </c>
      <c r="B47" s="4" t="s">
        <v>22</v>
      </c>
      <c r="C47" s="4"/>
      <c r="D47" s="4"/>
      <c r="E47" s="4"/>
      <c r="F47" s="4"/>
      <c r="G47" s="4"/>
    </row>
    <row r="48" spans="1:7" x14ac:dyDescent="0.35">
      <c r="A48" s="1"/>
      <c r="B48" s="14" t="s">
        <v>12</v>
      </c>
      <c r="C48" s="14" t="s">
        <v>13</v>
      </c>
      <c r="D48" s="14" t="s">
        <v>15</v>
      </c>
      <c r="E48" s="14" t="s">
        <v>14</v>
      </c>
      <c r="F48" s="14" t="s">
        <v>16</v>
      </c>
      <c r="G48" s="14" t="s">
        <v>17</v>
      </c>
    </row>
    <row r="49" spans="1:7" x14ac:dyDescent="0.35">
      <c r="A49" s="1" t="s">
        <v>36</v>
      </c>
      <c r="B49" s="12">
        <v>7253.817</v>
      </c>
      <c r="C49" s="12">
        <v>7148.7190000000001</v>
      </c>
      <c r="D49" s="12">
        <v>7739.77</v>
      </c>
      <c r="E49" s="12">
        <v>7989.8530000000001</v>
      </c>
      <c r="F49" s="12">
        <v>6843.3710000000001</v>
      </c>
      <c r="G49" s="12">
        <v>7208.8069999999998</v>
      </c>
    </row>
    <row r="50" spans="1:7" x14ac:dyDescent="0.35">
      <c r="A50" s="1" t="s">
        <v>19</v>
      </c>
      <c r="B50" s="12">
        <v>3757.7159999999999</v>
      </c>
      <c r="C50" s="12">
        <v>3847.3409999999999</v>
      </c>
      <c r="D50" s="12">
        <v>4204.1930000000002</v>
      </c>
      <c r="E50" s="12">
        <v>3753.8069999999998</v>
      </c>
      <c r="F50" s="12">
        <v>3907.221</v>
      </c>
      <c r="G50" s="12">
        <v>4384.982</v>
      </c>
    </row>
    <row r="51" spans="1:7" x14ac:dyDescent="0.35">
      <c r="A51" s="1" t="s">
        <v>37</v>
      </c>
      <c r="B51" s="12">
        <v>1464.88</v>
      </c>
      <c r="C51" s="12">
        <v>1536.44</v>
      </c>
      <c r="D51" s="12">
        <v>1636.26</v>
      </c>
      <c r="E51" s="12">
        <v>1658.69</v>
      </c>
      <c r="F51" s="12">
        <v>1404.63</v>
      </c>
      <c r="G51" s="12">
        <v>1472.48</v>
      </c>
    </row>
    <row r="52" spans="1:7" x14ac:dyDescent="0.35">
      <c r="A52" s="1" t="s">
        <v>51</v>
      </c>
      <c r="B52" s="17"/>
      <c r="C52" s="17"/>
      <c r="D52" s="17"/>
      <c r="E52" s="17"/>
      <c r="F52" s="17"/>
      <c r="G52" s="17"/>
    </row>
    <row r="53" spans="1:7" x14ac:dyDescent="0.35">
      <c r="A53" s="1" t="s">
        <v>52</v>
      </c>
      <c r="B53" s="12">
        <v>4085.64</v>
      </c>
      <c r="C53" s="12">
        <v>3503</v>
      </c>
      <c r="D53" s="12">
        <v>3717.78</v>
      </c>
      <c r="E53" s="12">
        <v>2232.7399999999998</v>
      </c>
      <c r="F53" s="12">
        <v>3792.32</v>
      </c>
      <c r="G53" s="12">
        <v>3797.76</v>
      </c>
    </row>
    <row r="54" spans="1:7" x14ac:dyDescent="0.35">
      <c r="A54" s="2" t="s">
        <v>21</v>
      </c>
      <c r="B54" s="12">
        <f>SUM(B49:B53)</f>
        <v>16562.053</v>
      </c>
      <c r="C54" s="12">
        <f t="shared" ref="C54:G54" si="5">SUM(C49:C53)</f>
        <v>16035.5</v>
      </c>
      <c r="D54" s="12">
        <f t="shared" si="5"/>
        <v>17298.003000000001</v>
      </c>
      <c r="E54" s="12">
        <f t="shared" si="5"/>
        <v>15635.09</v>
      </c>
      <c r="F54" s="12">
        <f t="shared" si="5"/>
        <v>15947.542000000001</v>
      </c>
      <c r="G54" s="12">
        <f t="shared" si="5"/>
        <v>16864.029000000002</v>
      </c>
    </row>
    <row r="55" spans="1:7" x14ac:dyDescent="0.35">
      <c r="B55" s="6"/>
      <c r="C55" s="6"/>
      <c r="D55" s="6"/>
      <c r="E55" s="6"/>
      <c r="F55" s="6"/>
      <c r="G55" s="6"/>
    </row>
    <row r="56" spans="1:7" x14ac:dyDescent="0.35">
      <c r="A56" s="7" t="s">
        <v>6</v>
      </c>
      <c r="B56" s="4" t="s">
        <v>22</v>
      </c>
      <c r="C56" s="4"/>
      <c r="D56" s="4"/>
      <c r="E56" s="4"/>
      <c r="F56" s="4"/>
      <c r="G56" s="4"/>
    </row>
    <row r="57" spans="1:7" x14ac:dyDescent="0.35">
      <c r="A57" s="1"/>
      <c r="B57" s="14" t="s">
        <v>12</v>
      </c>
      <c r="C57" s="14" t="s">
        <v>13</v>
      </c>
      <c r="D57" s="14" t="s">
        <v>15</v>
      </c>
      <c r="E57" s="14" t="s">
        <v>14</v>
      </c>
      <c r="F57" s="14" t="s">
        <v>16</v>
      </c>
      <c r="G57" s="14" t="s">
        <v>17</v>
      </c>
    </row>
    <row r="58" spans="1:7" x14ac:dyDescent="0.35">
      <c r="A58" s="1" t="s">
        <v>36</v>
      </c>
      <c r="B58" s="12">
        <v>5940.1809999999996</v>
      </c>
      <c r="C58" s="12">
        <v>5819.3010000000004</v>
      </c>
      <c r="D58" s="12">
        <v>6297.8519999999999</v>
      </c>
      <c r="E58" s="12">
        <v>6651.2039999999997</v>
      </c>
      <c r="F58" s="12">
        <v>5604.0460000000003</v>
      </c>
      <c r="G58" s="12">
        <v>5861.6940000000004</v>
      </c>
    </row>
    <row r="59" spans="1:7" x14ac:dyDescent="0.35">
      <c r="A59" s="1" t="s">
        <v>19</v>
      </c>
      <c r="B59" s="12">
        <v>3066.5129999999999</v>
      </c>
      <c r="C59" s="12">
        <v>3285.7779999999998</v>
      </c>
      <c r="D59" s="12">
        <v>3889.777</v>
      </c>
      <c r="E59" s="12">
        <v>4169.2860000000001</v>
      </c>
      <c r="F59" s="12">
        <v>3561.328</v>
      </c>
      <c r="G59" s="12">
        <v>3766.8760000000002</v>
      </c>
    </row>
    <row r="60" spans="1:7" x14ac:dyDescent="0.35">
      <c r="A60" s="1" t="s">
        <v>37</v>
      </c>
      <c r="B60" s="17"/>
      <c r="C60" s="17"/>
      <c r="D60" s="17"/>
      <c r="E60" s="17"/>
      <c r="F60" s="17"/>
      <c r="G60" s="17"/>
    </row>
    <row r="61" spans="1:7" x14ac:dyDescent="0.35">
      <c r="A61" s="1" t="s">
        <v>51</v>
      </c>
      <c r="B61" s="12">
        <v>5497.28</v>
      </c>
      <c r="C61" s="12">
        <v>4802.4799999999996</v>
      </c>
      <c r="D61" s="12">
        <v>5425.46</v>
      </c>
      <c r="E61" s="12">
        <v>5952.86</v>
      </c>
      <c r="F61" s="12">
        <v>5136.08</v>
      </c>
      <c r="G61" s="12">
        <v>5647.62</v>
      </c>
    </row>
    <row r="62" spans="1:7" x14ac:dyDescent="0.35">
      <c r="A62" s="1" t="s">
        <v>52</v>
      </c>
      <c r="B62" s="17"/>
      <c r="C62" s="17"/>
      <c r="D62" s="17"/>
      <c r="E62" s="17"/>
      <c r="F62" s="17"/>
      <c r="G62" s="17"/>
    </row>
    <row r="63" spans="1:7" x14ac:dyDescent="0.35">
      <c r="A63" s="2" t="s">
        <v>21</v>
      </c>
      <c r="B63" s="12">
        <f>SUM(B58:B62)</f>
        <v>14503.973999999998</v>
      </c>
      <c r="C63" s="12">
        <f t="shared" ref="C63:G63" si="6">SUM(C58:C62)</f>
        <v>13907.558999999999</v>
      </c>
      <c r="D63" s="12">
        <f t="shared" si="6"/>
        <v>15613.089</v>
      </c>
      <c r="E63" s="12">
        <f t="shared" si="6"/>
        <v>16773.349999999999</v>
      </c>
      <c r="F63" s="12">
        <f t="shared" si="6"/>
        <v>14301.454</v>
      </c>
      <c r="G63" s="12">
        <f t="shared" si="6"/>
        <v>15276.189999999999</v>
      </c>
    </row>
    <row r="64" spans="1:7" x14ac:dyDescent="0.35">
      <c r="B64" s="6"/>
      <c r="C64" s="6"/>
      <c r="D64" s="6"/>
      <c r="E64" s="6"/>
      <c r="F64" s="6"/>
      <c r="G64" s="6"/>
    </row>
    <row r="65" spans="1:7" x14ac:dyDescent="0.35">
      <c r="A65" s="7" t="s">
        <v>7</v>
      </c>
      <c r="B65" s="4" t="s">
        <v>22</v>
      </c>
      <c r="C65" s="4"/>
      <c r="D65" s="4"/>
      <c r="E65" s="4"/>
      <c r="F65" s="4"/>
      <c r="G65" s="4"/>
    </row>
    <row r="66" spans="1:7" x14ac:dyDescent="0.35">
      <c r="A66" s="1"/>
      <c r="B66" s="14" t="s">
        <v>12</v>
      </c>
      <c r="C66" s="14" t="s">
        <v>13</v>
      </c>
      <c r="D66" s="14" t="s">
        <v>15</v>
      </c>
      <c r="E66" s="14" t="s">
        <v>14</v>
      </c>
      <c r="F66" s="14" t="s">
        <v>16</v>
      </c>
      <c r="G66" s="14" t="s">
        <v>17</v>
      </c>
    </row>
    <row r="67" spans="1:7" x14ac:dyDescent="0.35">
      <c r="A67" s="1" t="s">
        <v>36</v>
      </c>
      <c r="B67" s="12">
        <v>4438.4790000000003</v>
      </c>
      <c r="C67" s="12">
        <v>4262.1279999999997</v>
      </c>
      <c r="D67" s="12">
        <v>4561.3919999999998</v>
      </c>
      <c r="E67" s="12">
        <v>4452.9319999999998</v>
      </c>
      <c r="F67" s="12">
        <v>3954.53</v>
      </c>
      <c r="G67" s="12">
        <v>3900.1610000000001</v>
      </c>
    </row>
    <row r="68" spans="1:7" x14ac:dyDescent="0.35">
      <c r="A68" s="1" t="s">
        <v>19</v>
      </c>
      <c r="B68" s="12">
        <v>1907.904</v>
      </c>
      <c r="C68" s="12">
        <v>1894.079</v>
      </c>
      <c r="D68" s="12">
        <v>2100.9470000000001</v>
      </c>
      <c r="E68" s="12">
        <v>2201.328</v>
      </c>
      <c r="F68" s="12">
        <v>1778.5889999999999</v>
      </c>
      <c r="G68" s="12">
        <v>2030.0350000000001</v>
      </c>
    </row>
    <row r="69" spans="1:7" x14ac:dyDescent="0.35">
      <c r="A69" s="1" t="s">
        <v>37</v>
      </c>
      <c r="B69" s="12">
        <v>630.88</v>
      </c>
      <c r="C69" s="12">
        <v>686.6</v>
      </c>
      <c r="D69" s="12">
        <v>769.38</v>
      </c>
      <c r="E69" s="12">
        <v>832.88</v>
      </c>
      <c r="F69" s="12">
        <v>716.16</v>
      </c>
      <c r="G69" s="12">
        <v>762.48</v>
      </c>
    </row>
    <row r="70" spans="1:7" x14ac:dyDescent="0.35">
      <c r="A70" s="1" t="s">
        <v>51</v>
      </c>
      <c r="B70" s="17"/>
      <c r="C70" s="17"/>
      <c r="D70" s="17"/>
      <c r="E70" s="17"/>
      <c r="F70" s="17"/>
      <c r="G70" s="17"/>
    </row>
    <row r="71" spans="1:7" x14ac:dyDescent="0.35">
      <c r="A71" s="1" t="s">
        <v>52</v>
      </c>
      <c r="B71" s="12">
        <v>460.1</v>
      </c>
      <c r="C71" s="12">
        <v>351.52</v>
      </c>
      <c r="D71" s="12">
        <v>365.92</v>
      </c>
      <c r="E71" s="12">
        <v>180.16</v>
      </c>
      <c r="F71" s="12">
        <v>167.58</v>
      </c>
      <c r="G71" s="12">
        <v>167.9</v>
      </c>
    </row>
    <row r="72" spans="1:7" x14ac:dyDescent="0.35">
      <c r="A72" s="2" t="s">
        <v>21</v>
      </c>
      <c r="B72" s="12">
        <f>SUM(B67:B71)</f>
        <v>7437.3630000000003</v>
      </c>
      <c r="C72" s="12">
        <f t="shared" ref="C72:G72" si="7">SUM(C67:C71)</f>
        <v>7194.3269999999993</v>
      </c>
      <c r="D72" s="12">
        <f t="shared" si="7"/>
        <v>7797.6390000000001</v>
      </c>
      <c r="E72" s="12">
        <f t="shared" si="7"/>
        <v>7667.3</v>
      </c>
      <c r="F72" s="12">
        <f t="shared" si="7"/>
        <v>6616.8590000000004</v>
      </c>
      <c r="G72" s="12">
        <f t="shared" si="7"/>
        <v>6860.5759999999991</v>
      </c>
    </row>
    <row r="73" spans="1:7" x14ac:dyDescent="0.35">
      <c r="B73" s="6"/>
      <c r="C73" s="6"/>
      <c r="D73" s="6"/>
      <c r="E73" s="6"/>
      <c r="F73" s="6"/>
      <c r="G73" s="6"/>
    </row>
    <row r="74" spans="1:7" x14ac:dyDescent="0.35">
      <c r="A74" s="7" t="s">
        <v>11</v>
      </c>
      <c r="B74" s="4" t="s">
        <v>22</v>
      </c>
      <c r="C74" s="4"/>
      <c r="D74" s="4"/>
      <c r="E74" s="4"/>
      <c r="F74" s="4"/>
      <c r="G74" s="4"/>
    </row>
    <row r="75" spans="1:7" x14ac:dyDescent="0.35">
      <c r="A75" s="1"/>
      <c r="B75" s="14" t="s">
        <v>12</v>
      </c>
      <c r="C75" s="14" t="s">
        <v>13</v>
      </c>
      <c r="D75" s="14" t="s">
        <v>15</v>
      </c>
      <c r="E75" s="14" t="s">
        <v>14</v>
      </c>
      <c r="F75" s="14" t="s">
        <v>16</v>
      </c>
      <c r="G75" s="14" t="s">
        <v>17</v>
      </c>
    </row>
    <row r="76" spans="1:7" x14ac:dyDescent="0.35">
      <c r="A76" s="1" t="s">
        <v>36</v>
      </c>
      <c r="B76" s="12">
        <v>2817.23</v>
      </c>
      <c r="C76" s="12">
        <v>2701.078</v>
      </c>
      <c r="D76" s="12">
        <v>2830.0369999999998</v>
      </c>
      <c r="E76" s="12">
        <v>2877.4589999999998</v>
      </c>
      <c r="F76" s="12">
        <v>2549.873</v>
      </c>
      <c r="G76" s="12">
        <v>2424.1239999999998</v>
      </c>
    </row>
    <row r="77" spans="1:7" x14ac:dyDescent="0.35">
      <c r="A77" s="1" t="s">
        <v>19</v>
      </c>
      <c r="B77" s="12">
        <v>1472.26</v>
      </c>
      <c r="C77" s="12">
        <v>1599.309</v>
      </c>
      <c r="D77" s="12">
        <v>1733.7929999999999</v>
      </c>
      <c r="E77" s="12">
        <v>1848.655</v>
      </c>
      <c r="F77" s="12">
        <v>1499.79</v>
      </c>
      <c r="G77" s="12">
        <v>1534.5740000000001</v>
      </c>
    </row>
    <row r="78" spans="1:7" x14ac:dyDescent="0.35">
      <c r="A78" s="1" t="s">
        <v>37</v>
      </c>
      <c r="B78" s="12">
        <v>542.08000000000004</v>
      </c>
      <c r="C78" s="12">
        <v>564.74</v>
      </c>
      <c r="D78" s="12">
        <v>625</v>
      </c>
      <c r="E78" s="12">
        <v>655.9</v>
      </c>
      <c r="F78" s="12">
        <v>564.91999999999996</v>
      </c>
      <c r="G78" s="12">
        <v>562.79999999999995</v>
      </c>
    </row>
    <row r="79" spans="1:7" x14ac:dyDescent="0.35">
      <c r="A79" s="1" t="s">
        <v>51</v>
      </c>
      <c r="B79" s="17"/>
      <c r="C79" s="17"/>
      <c r="D79" s="17"/>
      <c r="E79" s="17"/>
      <c r="F79" s="17"/>
      <c r="G79" s="17"/>
    </row>
    <row r="80" spans="1:7" x14ac:dyDescent="0.35">
      <c r="A80" s="1" t="s">
        <v>52</v>
      </c>
      <c r="B80" s="12">
        <v>2404.06</v>
      </c>
      <c r="C80" s="12">
        <v>2066.7600000000002</v>
      </c>
      <c r="D80" s="12">
        <v>2112.36</v>
      </c>
      <c r="E80" s="12">
        <v>2112.7199999999998</v>
      </c>
      <c r="F80" s="12">
        <v>2002.4</v>
      </c>
      <c r="G80" s="12">
        <v>2151.02</v>
      </c>
    </row>
    <row r="81" spans="1:7" x14ac:dyDescent="0.35">
      <c r="A81" s="2" t="s">
        <v>21</v>
      </c>
      <c r="B81" s="12">
        <f>SUM(B76:B80)</f>
        <v>7235.6299999999992</v>
      </c>
      <c r="C81" s="12">
        <f>SUM(C76:C80)</f>
        <v>6931.8869999999997</v>
      </c>
      <c r="D81" s="12">
        <f t="shared" ref="D81:G81" si="8">SUM(D76:D80)</f>
        <v>7301.1900000000005</v>
      </c>
      <c r="E81" s="12">
        <f t="shared" si="8"/>
        <v>7494.7339999999986</v>
      </c>
      <c r="F81" s="12">
        <f t="shared" si="8"/>
        <v>6616.9830000000002</v>
      </c>
      <c r="G81" s="12">
        <f t="shared" si="8"/>
        <v>6672.518</v>
      </c>
    </row>
    <row r="82" spans="1:7" x14ac:dyDescent="0.35">
      <c r="B82" s="6"/>
      <c r="C82" s="6"/>
      <c r="D82" s="6"/>
      <c r="E82" s="6"/>
      <c r="F82" s="6"/>
      <c r="G82" s="6"/>
    </row>
    <row r="83" spans="1:7" x14ac:dyDescent="0.35">
      <c r="A83" s="7" t="s">
        <v>10</v>
      </c>
      <c r="B83" s="4" t="s">
        <v>22</v>
      </c>
      <c r="C83" s="4"/>
      <c r="D83" s="4"/>
      <c r="E83" s="4"/>
      <c r="F83" s="4"/>
      <c r="G83" s="4"/>
    </row>
    <row r="84" spans="1:7" x14ac:dyDescent="0.35">
      <c r="A84" s="1"/>
      <c r="B84" s="14" t="s">
        <v>12</v>
      </c>
      <c r="C84" s="14" t="s">
        <v>13</v>
      </c>
      <c r="D84" s="14" t="s">
        <v>15</v>
      </c>
      <c r="E84" s="14" t="s">
        <v>14</v>
      </c>
      <c r="F84" s="14" t="s">
        <v>16</v>
      </c>
      <c r="G84" s="14" t="s">
        <v>17</v>
      </c>
    </row>
    <row r="85" spans="1:7" x14ac:dyDescent="0.35">
      <c r="A85" s="1" t="s">
        <v>36</v>
      </c>
      <c r="B85" s="12">
        <v>3517.5639999999999</v>
      </c>
      <c r="C85" s="12">
        <v>3314.848</v>
      </c>
      <c r="D85" s="12">
        <v>4043.5859999999998</v>
      </c>
      <c r="E85" s="12">
        <v>3564.3069999999998</v>
      </c>
      <c r="F85" s="12">
        <v>3325.1669999999999</v>
      </c>
      <c r="G85" s="12">
        <v>3475.1590000000001</v>
      </c>
    </row>
    <row r="86" spans="1:7" x14ac:dyDescent="0.35">
      <c r="A86" s="1" t="s">
        <v>19</v>
      </c>
      <c r="B86" s="12">
        <v>1955.6569999999999</v>
      </c>
      <c r="C86" s="12">
        <v>2054.3980000000001</v>
      </c>
      <c r="D86" s="12">
        <v>2153.9989999999998</v>
      </c>
      <c r="E86" s="12">
        <v>2170.5210000000002</v>
      </c>
      <c r="F86" s="12">
        <v>1801.9169999999999</v>
      </c>
      <c r="G86" s="12">
        <v>1967.623</v>
      </c>
    </row>
    <row r="87" spans="1:7" x14ac:dyDescent="0.35">
      <c r="A87" s="1" t="s">
        <v>37</v>
      </c>
      <c r="B87" s="17"/>
      <c r="C87" s="17"/>
      <c r="D87" s="17"/>
      <c r="E87" s="17"/>
      <c r="F87" s="17"/>
      <c r="G87" s="17"/>
    </row>
    <row r="88" spans="1:7" x14ac:dyDescent="0.35">
      <c r="A88" s="1" t="s">
        <v>53</v>
      </c>
      <c r="B88" s="12">
        <v>4160.55</v>
      </c>
      <c r="C88" s="12">
        <v>3716.66</v>
      </c>
      <c r="D88" s="12">
        <v>3947.52</v>
      </c>
      <c r="E88" s="12">
        <v>4149.8</v>
      </c>
      <c r="F88" s="12">
        <v>3773.2</v>
      </c>
      <c r="G88" s="12">
        <v>4440.04</v>
      </c>
    </row>
    <row r="89" spans="1:7" x14ac:dyDescent="0.35">
      <c r="A89" s="1" t="s">
        <v>52</v>
      </c>
      <c r="B89" s="17"/>
      <c r="C89" s="17"/>
      <c r="D89" s="17"/>
      <c r="E89" s="17"/>
      <c r="F89" s="17"/>
      <c r="G89" s="17"/>
    </row>
    <row r="90" spans="1:7" x14ac:dyDescent="0.35">
      <c r="A90" s="2" t="s">
        <v>21</v>
      </c>
      <c r="B90" s="12">
        <f>SUM(B85:B89)</f>
        <v>9633.7710000000006</v>
      </c>
      <c r="C90" s="12">
        <f t="shared" ref="C90:G90" si="9">SUM(C85:C89)</f>
        <v>9085.905999999999</v>
      </c>
      <c r="D90" s="12">
        <f t="shared" si="9"/>
        <v>10145.105</v>
      </c>
      <c r="E90" s="12">
        <f t="shared" si="9"/>
        <v>9884.6280000000006</v>
      </c>
      <c r="F90" s="12">
        <f t="shared" si="9"/>
        <v>8900.2839999999997</v>
      </c>
      <c r="G90" s="12">
        <f t="shared" si="9"/>
        <v>9882.8220000000001</v>
      </c>
    </row>
    <row r="91" spans="1:7" x14ac:dyDescent="0.35">
      <c r="B91" s="6"/>
      <c r="C91" s="6"/>
      <c r="D91" s="6"/>
      <c r="E91" s="6"/>
      <c r="F91" s="6"/>
      <c r="G91" s="6"/>
    </row>
    <row r="92" spans="1:7" x14ac:dyDescent="0.35">
      <c r="A92" s="7" t="s">
        <v>9</v>
      </c>
      <c r="B92" s="4" t="s">
        <v>22</v>
      </c>
      <c r="C92" s="4"/>
      <c r="D92" s="4"/>
      <c r="E92" s="4"/>
      <c r="F92" s="4"/>
      <c r="G92" s="4"/>
    </row>
    <row r="93" spans="1:7" x14ac:dyDescent="0.35">
      <c r="A93" s="1"/>
      <c r="B93" s="14" t="s">
        <v>12</v>
      </c>
      <c r="C93" s="14" t="s">
        <v>13</v>
      </c>
      <c r="D93" s="14" t="s">
        <v>15</v>
      </c>
      <c r="E93" s="14" t="s">
        <v>14</v>
      </c>
      <c r="F93" s="14" t="s">
        <v>16</v>
      </c>
      <c r="G93" s="14" t="s">
        <v>17</v>
      </c>
    </row>
    <row r="94" spans="1:7" x14ac:dyDescent="0.35">
      <c r="A94" s="1" t="s">
        <v>36</v>
      </c>
      <c r="B94" s="12">
        <v>8272.4359999999997</v>
      </c>
      <c r="C94" s="19">
        <v>7961.6790000000001</v>
      </c>
      <c r="D94" s="12">
        <v>8006.6559999999999</v>
      </c>
      <c r="E94" s="12">
        <v>7989.35</v>
      </c>
      <c r="F94" s="12">
        <v>8678.2459999999992</v>
      </c>
      <c r="G94" s="12">
        <v>9087.5310000000009</v>
      </c>
    </row>
    <row r="95" spans="1:7" x14ac:dyDescent="0.35">
      <c r="A95" s="1" t="s">
        <v>19</v>
      </c>
      <c r="B95" s="12">
        <v>2559.3789999999999</v>
      </c>
      <c r="C95" s="19">
        <v>2586.1529999999998</v>
      </c>
      <c r="D95" s="12">
        <v>2801.4209999999998</v>
      </c>
      <c r="E95" s="12">
        <v>3024.4830000000002</v>
      </c>
      <c r="F95" s="12">
        <v>1995.335</v>
      </c>
      <c r="G95" s="12">
        <v>2186.873</v>
      </c>
    </row>
    <row r="96" spans="1:7" x14ac:dyDescent="0.35">
      <c r="A96" s="1" t="s">
        <v>37</v>
      </c>
      <c r="B96" s="12">
        <v>921.44</v>
      </c>
      <c r="C96" s="12">
        <v>999.06</v>
      </c>
      <c r="D96" s="12">
        <v>1109.94</v>
      </c>
      <c r="E96" s="12">
        <v>1147.3399999999999</v>
      </c>
      <c r="F96" s="12">
        <v>575.62</v>
      </c>
      <c r="G96" s="12">
        <v>474.57</v>
      </c>
    </row>
    <row r="97" spans="1:7" x14ac:dyDescent="0.35">
      <c r="A97" s="1" t="s">
        <v>51</v>
      </c>
      <c r="B97" s="17"/>
      <c r="C97" s="17"/>
      <c r="D97" s="17"/>
      <c r="E97" s="17"/>
      <c r="F97" s="17"/>
      <c r="G97" s="17"/>
    </row>
    <row r="98" spans="1:7" x14ac:dyDescent="0.35">
      <c r="A98" s="1" t="s">
        <v>52</v>
      </c>
      <c r="B98" s="12">
        <v>2689.68</v>
      </c>
      <c r="C98" s="12">
        <v>2236.36</v>
      </c>
      <c r="D98" s="12">
        <v>2032.76</v>
      </c>
      <c r="E98" s="12">
        <v>1621.48</v>
      </c>
      <c r="F98" s="12">
        <v>1249.94</v>
      </c>
      <c r="G98" s="12">
        <v>1077.76</v>
      </c>
    </row>
    <row r="99" spans="1:7" x14ac:dyDescent="0.35">
      <c r="A99" s="2" t="s">
        <v>21</v>
      </c>
      <c r="B99" s="12">
        <f>SUM(B94:B98)</f>
        <v>14442.934999999999</v>
      </c>
      <c r="C99" s="12">
        <f t="shared" ref="C99:G99" si="10">SUM(C94:C98)</f>
        <v>13783.252</v>
      </c>
      <c r="D99" s="12">
        <f t="shared" si="10"/>
        <v>13950.777</v>
      </c>
      <c r="E99" s="12">
        <f t="shared" si="10"/>
        <v>13782.653</v>
      </c>
      <c r="F99" s="12">
        <f t="shared" si="10"/>
        <v>12499.141</v>
      </c>
      <c r="G99" s="12">
        <f t="shared" si="10"/>
        <v>12826.734</v>
      </c>
    </row>
    <row r="100" spans="1:7" x14ac:dyDescent="0.35">
      <c r="B100" s="6"/>
      <c r="C100" s="6"/>
      <c r="D100" s="6"/>
      <c r="E100" s="6"/>
      <c r="F100" s="6"/>
      <c r="G100" s="6"/>
    </row>
    <row r="101" spans="1:7" x14ac:dyDescent="0.35">
      <c r="A101" s="7" t="s">
        <v>8</v>
      </c>
      <c r="B101" s="4" t="s">
        <v>22</v>
      </c>
      <c r="C101" s="4"/>
      <c r="D101" s="4"/>
      <c r="E101" s="4"/>
      <c r="F101" s="4"/>
      <c r="G101" s="4"/>
    </row>
    <row r="102" spans="1:7" x14ac:dyDescent="0.35">
      <c r="A102" s="1"/>
      <c r="B102" s="14" t="s">
        <v>12</v>
      </c>
      <c r="C102" s="14" t="s">
        <v>13</v>
      </c>
      <c r="D102" s="14" t="s">
        <v>15</v>
      </c>
      <c r="E102" s="14" t="s">
        <v>14</v>
      </c>
      <c r="F102" s="14" t="s">
        <v>16</v>
      </c>
      <c r="G102" s="14" t="s">
        <v>17</v>
      </c>
    </row>
    <row r="103" spans="1:7" x14ac:dyDescent="0.35">
      <c r="A103" s="1" t="s">
        <v>36</v>
      </c>
      <c r="B103" s="12">
        <v>3856.79</v>
      </c>
      <c r="C103" s="12">
        <v>4088.8719999999998</v>
      </c>
      <c r="D103" s="12">
        <v>4175.3890000000001</v>
      </c>
      <c r="E103" s="12">
        <v>3957.4929999999999</v>
      </c>
      <c r="F103" s="12">
        <v>3946.3629999999998</v>
      </c>
      <c r="G103" s="12">
        <v>3675.6370000000002</v>
      </c>
    </row>
    <row r="104" spans="1:7" x14ac:dyDescent="0.35">
      <c r="A104" s="1" t="s">
        <v>19</v>
      </c>
      <c r="B104" s="12">
        <v>2070.9369999999999</v>
      </c>
      <c r="C104" s="12">
        <v>2568.3629999999998</v>
      </c>
      <c r="D104" s="12">
        <v>2541.3420000000001</v>
      </c>
      <c r="E104" s="12">
        <v>2869.5810000000001</v>
      </c>
      <c r="F104" s="12">
        <v>2177.8200000000002</v>
      </c>
      <c r="G104" s="12">
        <v>2598.6089999999999</v>
      </c>
    </row>
    <row r="105" spans="1:7" x14ac:dyDescent="0.35">
      <c r="A105" s="1" t="s">
        <v>37</v>
      </c>
      <c r="B105" s="12">
        <v>664.36</v>
      </c>
      <c r="C105" s="12">
        <v>702.38</v>
      </c>
      <c r="D105" s="12">
        <v>780.88</v>
      </c>
      <c r="E105" s="12">
        <v>824.1</v>
      </c>
      <c r="F105" s="12">
        <v>727.26</v>
      </c>
      <c r="G105" s="12">
        <v>706.7</v>
      </c>
    </row>
    <row r="106" spans="1:7" x14ac:dyDescent="0.35">
      <c r="A106" s="1" t="s">
        <v>51</v>
      </c>
      <c r="B106" s="17"/>
      <c r="C106" s="17"/>
      <c r="D106" s="17"/>
      <c r="E106" s="17"/>
      <c r="F106" s="17"/>
      <c r="G106" s="17"/>
    </row>
    <row r="107" spans="1:7" x14ac:dyDescent="0.35">
      <c r="A107" s="1" t="s">
        <v>52</v>
      </c>
      <c r="B107" s="12">
        <v>1723.1</v>
      </c>
      <c r="C107" s="12">
        <v>1322.04</v>
      </c>
      <c r="D107" s="12">
        <v>1438.71</v>
      </c>
      <c r="E107" s="12">
        <v>1144.58</v>
      </c>
      <c r="F107" s="12">
        <v>1225.8</v>
      </c>
      <c r="G107" s="12">
        <v>1303.17</v>
      </c>
    </row>
    <row r="108" spans="1:7" x14ac:dyDescent="0.35">
      <c r="A108" s="2" t="s">
        <v>21</v>
      </c>
      <c r="B108" s="12">
        <f>SUM(B103:B107)</f>
        <v>8315.1869999999999</v>
      </c>
      <c r="C108" s="12">
        <f>SUM(C103:C107)</f>
        <v>8681.6549999999988</v>
      </c>
      <c r="D108" s="12">
        <f t="shared" ref="D108:G108" si="11">SUM(D103:D107)</f>
        <v>8936.3209999999999</v>
      </c>
      <c r="E108" s="12">
        <f t="shared" si="11"/>
        <v>8795.7540000000008</v>
      </c>
      <c r="F108" s="12">
        <f t="shared" si="11"/>
        <v>8077.2430000000004</v>
      </c>
      <c r="G108" s="12">
        <f t="shared" si="11"/>
        <v>8284.116</v>
      </c>
    </row>
    <row r="109" spans="1:7" x14ac:dyDescent="0.35">
      <c r="B109" s="6"/>
      <c r="C109" s="6"/>
      <c r="D109" s="6"/>
      <c r="E109" s="6"/>
      <c r="F109" s="6"/>
      <c r="G109" s="6"/>
    </row>
    <row r="110" spans="1:7" x14ac:dyDescent="0.35">
      <c r="A110" s="7" t="s">
        <v>23</v>
      </c>
      <c r="B110" s="4" t="s">
        <v>22</v>
      </c>
      <c r="C110" s="4"/>
      <c r="D110" s="4"/>
      <c r="E110" s="4"/>
      <c r="F110" s="4"/>
      <c r="G110" s="4"/>
    </row>
    <row r="111" spans="1:7" x14ac:dyDescent="0.35">
      <c r="A111" s="1"/>
      <c r="B111" s="14" t="s">
        <v>12</v>
      </c>
      <c r="C111" s="14" t="s">
        <v>13</v>
      </c>
      <c r="D111" s="14" t="s">
        <v>15</v>
      </c>
      <c r="E111" s="14" t="s">
        <v>14</v>
      </c>
      <c r="F111" s="14" t="s">
        <v>16</v>
      </c>
      <c r="G111" s="14" t="s">
        <v>17</v>
      </c>
    </row>
    <row r="112" spans="1:7" x14ac:dyDescent="0.35">
      <c r="A112" s="1" t="s">
        <v>36</v>
      </c>
      <c r="B112" s="14">
        <f t="shared" ref="B112:G113" si="12">B3+B13+B22+B31+B40+B49+B58+B67+B76+B85+B94+B103</f>
        <v>71337.325999999986</v>
      </c>
      <c r="C112" s="14">
        <f t="shared" si="12"/>
        <v>70272.304999999993</v>
      </c>
      <c r="D112" s="14">
        <f t="shared" si="12"/>
        <v>75850.107000000004</v>
      </c>
      <c r="E112" s="14">
        <f t="shared" ref="E112:F113" si="13">E3+E13+E22+E31+E40+E49+E58+E67+E76+E85+E94+E103</f>
        <v>74305.825000000012</v>
      </c>
      <c r="F112" s="14">
        <f t="shared" si="13"/>
        <v>67412.990000000005</v>
      </c>
      <c r="G112" s="14">
        <f t="shared" si="12"/>
        <v>69440.754000000015</v>
      </c>
    </row>
    <row r="113" spans="1:7" x14ac:dyDescent="0.35">
      <c r="A113" s="1" t="s">
        <v>19</v>
      </c>
      <c r="B113" s="14">
        <f t="shared" si="12"/>
        <v>30468.912999999993</v>
      </c>
      <c r="C113" s="14">
        <f t="shared" si="12"/>
        <v>32085.476000000002</v>
      </c>
      <c r="D113" s="14">
        <f t="shared" si="12"/>
        <v>36094.929000000004</v>
      </c>
      <c r="E113" s="14">
        <f t="shared" si="13"/>
        <v>37425.792999999998</v>
      </c>
      <c r="F113" s="14">
        <f t="shared" si="13"/>
        <v>33027.165000000001</v>
      </c>
      <c r="G113" s="14">
        <f t="shared" si="12"/>
        <v>34677.081999999995</v>
      </c>
    </row>
    <row r="114" spans="1:7" x14ac:dyDescent="0.35">
      <c r="A114" s="1" t="s">
        <v>20</v>
      </c>
      <c r="B114" s="14">
        <f>SUM(B115:B117)</f>
        <v>49693.543999999994</v>
      </c>
      <c r="C114" s="14">
        <f t="shared" ref="C114:G114" si="14">SUM(C115:C117)</f>
        <v>44252.350000000006</v>
      </c>
      <c r="D114" s="14">
        <f t="shared" si="14"/>
        <v>47767.134999999995</v>
      </c>
      <c r="E114" s="14">
        <f t="shared" si="14"/>
        <v>45753.2</v>
      </c>
      <c r="F114" s="14">
        <f t="shared" si="14"/>
        <v>44294.51</v>
      </c>
      <c r="G114" s="14">
        <f t="shared" si="14"/>
        <v>47774.1</v>
      </c>
    </row>
    <row r="115" spans="1:7" x14ac:dyDescent="0.35">
      <c r="A115" s="1" t="s">
        <v>37</v>
      </c>
      <c r="B115" s="14">
        <f t="shared" ref="B115:G115" si="15">B5+B15+B24+B33+B42+B51+B60+B69+B78+B87+B96+B105</f>
        <v>9064.7100000000009</v>
      </c>
      <c r="C115" s="14">
        <f t="shared" si="15"/>
        <v>7995.5000000000009</v>
      </c>
      <c r="D115" s="14">
        <f t="shared" si="15"/>
        <v>8766.64</v>
      </c>
      <c r="E115" s="14">
        <f t="shared" si="15"/>
        <v>8989.2099999999991</v>
      </c>
      <c r="F115" s="14">
        <f t="shared" si="15"/>
        <v>7305.6500000000005</v>
      </c>
      <c r="G115" s="14">
        <f t="shared" si="15"/>
        <v>7189.01</v>
      </c>
    </row>
    <row r="116" spans="1:7" x14ac:dyDescent="0.35">
      <c r="A116" s="1" t="s">
        <v>51</v>
      </c>
      <c r="B116" s="14">
        <f>B6+B16+B25+B34+B43+B52+B61+B70+B79+B88+B97+B106</f>
        <v>9657.83</v>
      </c>
      <c r="C116" s="14">
        <f t="shared" ref="C116:G116" si="16">C6+C16+C25+C34+C43+C52+C61+C70+C79+C88+C97+C106</f>
        <v>13984.52</v>
      </c>
      <c r="D116" s="14">
        <f t="shared" si="16"/>
        <v>15185.16</v>
      </c>
      <c r="E116" s="14">
        <f>E6+E16+E25+E34+E43+E52+E61+E70+E79+E88+E97+E106</f>
        <v>16638.559999999998</v>
      </c>
      <c r="F116" s="14">
        <f>F6+F16+F25+F34+F43+F52+F61+F70+F79+F88+F97+F106</f>
        <v>14630.52</v>
      </c>
      <c r="G116" s="14">
        <f t="shared" si="16"/>
        <v>16545.12</v>
      </c>
    </row>
    <row r="117" spans="1:7" x14ac:dyDescent="0.35">
      <c r="A117" s="1" t="s">
        <v>52</v>
      </c>
      <c r="B117" s="14">
        <f>B7+B17+B26+B35+B44+B53+B62+B71+B80+B89+B98+B107</f>
        <v>30971.003999999997</v>
      </c>
      <c r="C117" s="14">
        <f>C7+C17+C26+C35+C44+C53+C62+C71+C80+C89+C98+C107</f>
        <v>22272.33</v>
      </c>
      <c r="D117" s="14">
        <f>D7+D17+D26+D35+D44+D53+D62+D71+D80+D89+D98+D107</f>
        <v>23815.334999999995</v>
      </c>
      <c r="E117" s="14">
        <f>E7+E17+E26+E35+E44+E53+E62+E71+E80+E89+E98+E107</f>
        <v>20125.43</v>
      </c>
      <c r="F117" s="14">
        <f>F7+F17+F26+F35+F44+F53+F62+F71+F80+F89+F98+F107</f>
        <v>22358.34</v>
      </c>
      <c r="G117" s="14">
        <f>G7+G17+G26+G35+G44+G53+G62+G71+G80+G89+G98+G107</f>
        <v>24039.97</v>
      </c>
    </row>
    <row r="118" spans="1:7" x14ac:dyDescent="0.35">
      <c r="A118" s="2" t="s">
        <v>21</v>
      </c>
      <c r="B118" s="14">
        <f>SUM(B112:B117)</f>
        <v>201193.32699999993</v>
      </c>
      <c r="C118" s="14">
        <f t="shared" ref="C118:G118" si="17">SUM(C112:C117)</f>
        <v>190862.48099999997</v>
      </c>
      <c r="D118" s="14">
        <f t="shared" si="17"/>
        <v>207479.30599999998</v>
      </c>
      <c r="E118" s="14">
        <f t="shared" si="17"/>
        <v>203238.01800000001</v>
      </c>
      <c r="F118" s="14">
        <f t="shared" si="17"/>
        <v>189029.17499999999</v>
      </c>
      <c r="G118" s="14">
        <f t="shared" si="17"/>
        <v>199666.03600000002</v>
      </c>
    </row>
  </sheetData>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D319-967E-499F-954D-CD016D7C16C8}">
  <dimension ref="A2:H177"/>
  <sheetViews>
    <sheetView topLeftCell="A52" workbookViewId="0">
      <selection activeCell="D175" sqref="D175"/>
    </sheetView>
  </sheetViews>
  <sheetFormatPr defaultRowHeight="14.5" x14ac:dyDescent="0.35"/>
  <cols>
    <col min="1" max="1" width="34" customWidth="1"/>
  </cols>
  <sheetData>
    <row r="2" spans="1:7" x14ac:dyDescent="0.35">
      <c r="A2" s="7" t="s">
        <v>38</v>
      </c>
      <c r="B2" s="4" t="s">
        <v>22</v>
      </c>
      <c r="C2" s="4"/>
      <c r="D2" s="4"/>
      <c r="E2" s="15" t="s">
        <v>50</v>
      </c>
      <c r="F2" s="4"/>
      <c r="G2" s="4"/>
    </row>
    <row r="3" spans="1:7" x14ac:dyDescent="0.35">
      <c r="A3" s="1"/>
      <c r="B3" s="14" t="s">
        <v>12</v>
      </c>
      <c r="C3" s="14" t="s">
        <v>13</v>
      </c>
      <c r="D3" s="14" t="s">
        <v>15</v>
      </c>
      <c r="E3" s="14" t="s">
        <v>14</v>
      </c>
      <c r="F3" s="14" t="s">
        <v>16</v>
      </c>
      <c r="G3" s="14" t="s">
        <v>17</v>
      </c>
    </row>
    <row r="4" spans="1:7" x14ac:dyDescent="0.35">
      <c r="A4" s="1" t="s">
        <v>36</v>
      </c>
      <c r="B4" s="11">
        <v>167.45</v>
      </c>
      <c r="C4" s="12">
        <v>176.58</v>
      </c>
      <c r="D4" s="12">
        <v>171.72</v>
      </c>
      <c r="E4" s="12">
        <v>0</v>
      </c>
      <c r="F4" s="12">
        <v>164.8</v>
      </c>
      <c r="G4" s="12">
        <v>161.54</v>
      </c>
    </row>
    <row r="5" spans="1:7" x14ac:dyDescent="0.35">
      <c r="A5" s="1" t="s">
        <v>24</v>
      </c>
      <c r="B5" s="12">
        <v>144.46799999999999</v>
      </c>
      <c r="C5" s="12">
        <v>163.303</v>
      </c>
      <c r="D5" s="12">
        <v>170.62</v>
      </c>
      <c r="E5" s="12">
        <v>2.7</v>
      </c>
      <c r="F5" s="12">
        <v>154.26400000000001</v>
      </c>
      <c r="G5" s="12">
        <v>164.02500000000001</v>
      </c>
    </row>
    <row r="6" spans="1:7" x14ac:dyDescent="0.35">
      <c r="A6" s="1" t="s">
        <v>25</v>
      </c>
      <c r="B6" s="13">
        <v>0</v>
      </c>
      <c r="C6" s="12">
        <v>0</v>
      </c>
      <c r="D6" s="12">
        <v>0</v>
      </c>
      <c r="E6" s="12">
        <v>0</v>
      </c>
      <c r="F6" s="12">
        <v>0</v>
      </c>
      <c r="G6" s="12">
        <v>0</v>
      </c>
    </row>
    <row r="7" spans="1:7" x14ac:dyDescent="0.35">
      <c r="A7" s="1" t="s">
        <v>20</v>
      </c>
      <c r="B7" s="12">
        <v>81.900000000000006</v>
      </c>
      <c r="C7" s="12">
        <v>82.28</v>
      </c>
      <c r="D7" s="12">
        <v>97.52</v>
      </c>
      <c r="E7" s="12">
        <v>0</v>
      </c>
      <c r="F7" s="12">
        <v>90.62</v>
      </c>
      <c r="G7" s="12">
        <v>133.58000000000001</v>
      </c>
    </row>
    <row r="8" spans="1:7" x14ac:dyDescent="0.35">
      <c r="A8" s="2" t="s">
        <v>21</v>
      </c>
      <c r="B8" s="12">
        <f>SUM(B4:B7)</f>
        <v>393.81799999999998</v>
      </c>
      <c r="C8" s="12">
        <f t="shared" ref="C8:G8" si="0">SUM(C4:C7)</f>
        <v>422.16300000000001</v>
      </c>
      <c r="D8" s="12">
        <f t="shared" si="0"/>
        <v>439.86</v>
      </c>
      <c r="E8" s="12">
        <f t="shared" si="0"/>
        <v>2.7</v>
      </c>
      <c r="F8" s="12">
        <f t="shared" si="0"/>
        <v>409.68400000000003</v>
      </c>
      <c r="G8" s="12">
        <f t="shared" si="0"/>
        <v>459.14499999999998</v>
      </c>
    </row>
    <row r="9" spans="1:7" x14ac:dyDescent="0.35">
      <c r="A9" s="3"/>
      <c r="B9" s="5"/>
      <c r="C9" s="5"/>
      <c r="D9" s="5"/>
      <c r="E9" s="5"/>
      <c r="F9" s="5"/>
      <c r="G9" s="5"/>
    </row>
    <row r="10" spans="1:7" x14ac:dyDescent="0.35">
      <c r="A10" s="7" t="s">
        <v>39</v>
      </c>
      <c r="B10" s="4" t="s">
        <v>22</v>
      </c>
      <c r="C10" s="4"/>
      <c r="D10" s="4"/>
      <c r="E10" s="4"/>
      <c r="F10" s="4"/>
      <c r="G10" s="4"/>
    </row>
    <row r="11" spans="1:7" x14ac:dyDescent="0.35">
      <c r="A11" s="1"/>
      <c r="B11" s="14" t="s">
        <v>12</v>
      </c>
      <c r="C11" s="14" t="s">
        <v>13</v>
      </c>
      <c r="D11" s="14" t="s">
        <v>15</v>
      </c>
      <c r="E11" s="14" t="s">
        <v>14</v>
      </c>
      <c r="F11" s="14" t="s">
        <v>16</v>
      </c>
      <c r="G11" s="14" t="s">
        <v>17</v>
      </c>
    </row>
    <row r="12" spans="1:7" x14ac:dyDescent="0.35">
      <c r="A12" s="1" t="s">
        <v>36</v>
      </c>
      <c r="B12" s="10">
        <v>511.88</v>
      </c>
      <c r="C12" s="12">
        <v>639.58000000000004</v>
      </c>
      <c r="D12" s="12">
        <v>698.02</v>
      </c>
      <c r="E12" s="12">
        <v>203.68</v>
      </c>
      <c r="F12" s="12">
        <v>751.46</v>
      </c>
      <c r="G12" s="12">
        <v>810.23</v>
      </c>
    </row>
    <row r="13" spans="1:7" x14ac:dyDescent="0.35">
      <c r="A13" s="1" t="s">
        <v>24</v>
      </c>
      <c r="B13" s="10">
        <v>416.08600000000001</v>
      </c>
      <c r="C13" s="12">
        <v>523.66499999999996</v>
      </c>
      <c r="D13" s="12">
        <v>536.17899999999997</v>
      </c>
      <c r="E13" s="12">
        <v>200.68799999999999</v>
      </c>
      <c r="F13" s="12">
        <v>592.649</v>
      </c>
      <c r="G13" s="12">
        <v>637.976</v>
      </c>
    </row>
    <row r="14" spans="1:7" x14ac:dyDescent="0.35">
      <c r="A14" s="1" t="s">
        <v>25</v>
      </c>
      <c r="B14" s="10">
        <v>0</v>
      </c>
      <c r="C14" s="12">
        <v>0</v>
      </c>
      <c r="D14" s="12">
        <v>0</v>
      </c>
      <c r="E14" s="12">
        <v>0</v>
      </c>
      <c r="F14" s="12">
        <v>0</v>
      </c>
      <c r="G14" s="12">
        <v>0</v>
      </c>
    </row>
    <row r="15" spans="1:7" x14ac:dyDescent="0.35">
      <c r="A15" s="1" t="s">
        <v>20</v>
      </c>
      <c r="B15" s="10">
        <v>123.34</v>
      </c>
      <c r="C15" s="12">
        <v>132.5</v>
      </c>
      <c r="D15" s="12">
        <v>126.26</v>
      </c>
      <c r="E15" s="12">
        <v>52.52</v>
      </c>
      <c r="F15" s="12">
        <v>289.45999999999998</v>
      </c>
      <c r="G15" s="12">
        <v>362.6</v>
      </c>
    </row>
    <row r="16" spans="1:7" x14ac:dyDescent="0.35">
      <c r="A16" s="2" t="s">
        <v>21</v>
      </c>
      <c r="B16" s="10">
        <f>SUM(B12:B15)</f>
        <v>1051.306</v>
      </c>
      <c r="C16" s="10">
        <f t="shared" ref="C16:G16" si="1">SUM(C12:C15)</f>
        <v>1295.7449999999999</v>
      </c>
      <c r="D16" s="10">
        <f t="shared" si="1"/>
        <v>1360.4590000000001</v>
      </c>
      <c r="E16" s="10">
        <f t="shared" si="1"/>
        <v>456.88799999999998</v>
      </c>
      <c r="F16" s="10">
        <f t="shared" si="1"/>
        <v>1633.569</v>
      </c>
      <c r="G16" s="10">
        <f t="shared" si="1"/>
        <v>1810.806</v>
      </c>
    </row>
    <row r="17" spans="1:7" x14ac:dyDescent="0.35">
      <c r="A17" t="s">
        <v>22</v>
      </c>
      <c r="B17" s="6"/>
      <c r="C17" s="6"/>
      <c r="D17" s="6"/>
      <c r="E17" s="6"/>
      <c r="F17" s="6"/>
      <c r="G17" s="6"/>
    </row>
    <row r="18" spans="1:7" x14ac:dyDescent="0.35">
      <c r="A18" s="7" t="s">
        <v>26</v>
      </c>
      <c r="B18" s="4" t="s">
        <v>22</v>
      </c>
      <c r="C18" s="4"/>
      <c r="D18" s="4"/>
      <c r="E18" s="4"/>
      <c r="F18" s="4"/>
      <c r="G18" s="4"/>
    </row>
    <row r="19" spans="1:7" x14ac:dyDescent="0.35">
      <c r="A19" s="1"/>
      <c r="B19" s="14" t="s">
        <v>12</v>
      </c>
      <c r="C19" s="14" t="s">
        <v>13</v>
      </c>
      <c r="D19" s="14" t="s">
        <v>15</v>
      </c>
      <c r="E19" s="14" t="s">
        <v>14</v>
      </c>
      <c r="F19" s="14" t="s">
        <v>16</v>
      </c>
      <c r="G19" s="14" t="s">
        <v>17</v>
      </c>
    </row>
    <row r="20" spans="1:7" x14ac:dyDescent="0.35">
      <c r="A20" s="1" t="s">
        <v>36</v>
      </c>
      <c r="B20" s="12">
        <v>218.22</v>
      </c>
      <c r="C20" s="12">
        <v>205.7</v>
      </c>
      <c r="D20" s="12">
        <v>302.89999999999998</v>
      </c>
      <c r="E20" s="12">
        <v>157.52000000000001</v>
      </c>
      <c r="F20" s="12">
        <v>287.22000000000003</v>
      </c>
      <c r="G20" s="12">
        <v>294.86</v>
      </c>
    </row>
    <row r="21" spans="1:7" x14ac:dyDescent="0.35">
      <c r="A21" s="1" t="s">
        <v>24</v>
      </c>
      <c r="B21" s="12">
        <v>199.43199999999999</v>
      </c>
      <c r="C21" s="12">
        <v>233.029</v>
      </c>
      <c r="D21" s="12">
        <v>273.49</v>
      </c>
      <c r="E21" s="12">
        <v>137.37</v>
      </c>
      <c r="F21" s="12">
        <v>244.22</v>
      </c>
      <c r="G21" s="12">
        <v>255.286</v>
      </c>
    </row>
    <row r="22" spans="1:7" x14ac:dyDescent="0.35">
      <c r="A22" s="1" t="s">
        <v>25</v>
      </c>
      <c r="B22" s="12">
        <v>0</v>
      </c>
      <c r="C22" s="12">
        <v>0</v>
      </c>
      <c r="D22" s="12">
        <v>0</v>
      </c>
      <c r="E22" s="12">
        <v>0</v>
      </c>
      <c r="F22" s="12">
        <v>0</v>
      </c>
      <c r="G22" s="12">
        <v>0</v>
      </c>
    </row>
    <row r="23" spans="1:7" x14ac:dyDescent="0.35">
      <c r="A23" s="1" t="s">
        <v>20</v>
      </c>
      <c r="B23" s="12">
        <v>38.72</v>
      </c>
      <c r="C23" s="12">
        <v>43.2</v>
      </c>
      <c r="D23" s="12">
        <v>41.18</v>
      </c>
      <c r="E23" s="12">
        <v>27.52</v>
      </c>
      <c r="F23" s="12">
        <v>72.42</v>
      </c>
      <c r="G23" s="12">
        <v>72.86</v>
      </c>
    </row>
    <row r="24" spans="1:7" x14ac:dyDescent="0.35">
      <c r="A24" s="2" t="s">
        <v>21</v>
      </c>
      <c r="B24" s="12">
        <f>SUM(B20:B23)</f>
        <v>456.37199999999996</v>
      </c>
      <c r="C24" s="12">
        <f t="shared" ref="C24:G24" si="2">SUM(C20:C23)</f>
        <v>481.92899999999997</v>
      </c>
      <c r="D24" s="12">
        <f t="shared" si="2"/>
        <v>617.56999999999994</v>
      </c>
      <c r="E24" s="12">
        <f t="shared" si="2"/>
        <v>322.40999999999997</v>
      </c>
      <c r="F24" s="12">
        <f t="shared" si="2"/>
        <v>603.86</v>
      </c>
      <c r="G24" s="12">
        <f t="shared" si="2"/>
        <v>623.00599999999997</v>
      </c>
    </row>
    <row r="25" spans="1:7" x14ac:dyDescent="0.35">
      <c r="B25" s="6"/>
      <c r="C25" s="6"/>
      <c r="D25" s="6"/>
      <c r="E25" s="6"/>
      <c r="F25" s="6"/>
      <c r="G25" s="6"/>
    </row>
    <row r="26" spans="1:7" x14ac:dyDescent="0.35">
      <c r="A26" s="7" t="s">
        <v>27</v>
      </c>
      <c r="B26" s="4" t="s">
        <v>22</v>
      </c>
      <c r="C26" s="4"/>
      <c r="D26" s="4"/>
      <c r="E26" s="4"/>
      <c r="F26" s="4"/>
      <c r="G26" s="4"/>
    </row>
    <row r="27" spans="1:7" x14ac:dyDescent="0.35">
      <c r="A27" s="1"/>
      <c r="B27" s="4" t="s">
        <v>12</v>
      </c>
      <c r="C27" s="4" t="s">
        <v>13</v>
      </c>
      <c r="D27" s="4" t="s">
        <v>15</v>
      </c>
      <c r="E27" s="4" t="s">
        <v>14</v>
      </c>
      <c r="F27" s="4" t="s">
        <v>16</v>
      </c>
      <c r="G27" s="4" t="s">
        <v>17</v>
      </c>
    </row>
    <row r="28" spans="1:7" x14ac:dyDescent="0.35">
      <c r="A28" s="1" t="s">
        <v>36</v>
      </c>
      <c r="B28" s="12">
        <v>1045.3</v>
      </c>
      <c r="C28" s="9">
        <v>1190.92</v>
      </c>
      <c r="D28" s="9">
        <v>1396.86</v>
      </c>
      <c r="E28" s="9">
        <v>420.9</v>
      </c>
      <c r="F28" s="9">
        <v>1217.74</v>
      </c>
      <c r="G28" s="9">
        <v>1247.8599999999999</v>
      </c>
    </row>
    <row r="29" spans="1:7" x14ac:dyDescent="0.35">
      <c r="A29" s="1" t="s">
        <v>24</v>
      </c>
      <c r="B29" s="12">
        <v>863.15300000000002</v>
      </c>
      <c r="C29" s="9">
        <v>923.81100000000004</v>
      </c>
      <c r="D29" s="9">
        <v>1153.4100000000001</v>
      </c>
      <c r="E29" s="9">
        <v>241.74</v>
      </c>
      <c r="F29" s="9">
        <v>1241.559</v>
      </c>
      <c r="G29" s="9">
        <v>1382.5519999999999</v>
      </c>
    </row>
    <row r="30" spans="1:7" x14ac:dyDescent="0.35">
      <c r="A30" s="1" t="s">
        <v>25</v>
      </c>
      <c r="B30" s="12">
        <v>548.38</v>
      </c>
      <c r="C30" s="9">
        <v>537.02</v>
      </c>
      <c r="D30" s="9">
        <v>650.14</v>
      </c>
      <c r="E30" s="9">
        <v>57.3</v>
      </c>
      <c r="F30" s="9">
        <v>744.56</v>
      </c>
      <c r="G30" s="9">
        <v>700.74</v>
      </c>
    </row>
    <row r="31" spans="1:7" x14ac:dyDescent="0.35">
      <c r="A31" s="1" t="s">
        <v>20</v>
      </c>
      <c r="B31" s="12">
        <v>662.94</v>
      </c>
      <c r="C31" s="9">
        <v>679.3</v>
      </c>
      <c r="D31" s="9">
        <v>750.08</v>
      </c>
      <c r="E31" s="9">
        <v>316.33999999999997</v>
      </c>
      <c r="F31" s="9">
        <v>1257.5</v>
      </c>
      <c r="G31" s="9">
        <v>1425.14</v>
      </c>
    </row>
    <row r="32" spans="1:7" x14ac:dyDescent="0.35">
      <c r="A32" s="2" t="s">
        <v>21</v>
      </c>
      <c r="B32" s="12">
        <f>SUM(B28:B31)</f>
        <v>3119.7730000000001</v>
      </c>
      <c r="C32" s="12">
        <f t="shared" ref="C32:G32" si="3">SUM(C28:C31)</f>
        <v>3331.0510000000004</v>
      </c>
      <c r="D32" s="12">
        <f t="shared" si="3"/>
        <v>3950.49</v>
      </c>
      <c r="E32" s="12">
        <f t="shared" si="3"/>
        <v>1036.28</v>
      </c>
      <c r="F32" s="12">
        <f t="shared" si="3"/>
        <v>4461.3590000000004</v>
      </c>
      <c r="G32" s="12">
        <f t="shared" si="3"/>
        <v>4756.2920000000004</v>
      </c>
    </row>
    <row r="33" spans="1:7" x14ac:dyDescent="0.35">
      <c r="B33" s="6"/>
      <c r="C33" s="6"/>
      <c r="D33" s="6"/>
      <c r="E33" s="6"/>
      <c r="F33" s="6"/>
      <c r="G33" s="6"/>
    </row>
    <row r="34" spans="1:7" x14ac:dyDescent="0.35">
      <c r="A34" s="7" t="s">
        <v>40</v>
      </c>
      <c r="B34" s="4" t="s">
        <v>22</v>
      </c>
      <c r="C34" s="4"/>
      <c r="D34" s="4"/>
      <c r="E34" s="4"/>
      <c r="F34" s="4"/>
      <c r="G34" s="4"/>
    </row>
    <row r="35" spans="1:7" x14ac:dyDescent="0.35">
      <c r="A35" s="1"/>
      <c r="B35" s="4" t="s">
        <v>12</v>
      </c>
      <c r="C35" s="4" t="s">
        <v>13</v>
      </c>
      <c r="D35" s="4" t="s">
        <v>15</v>
      </c>
      <c r="E35" s="4" t="s">
        <v>14</v>
      </c>
      <c r="F35" s="4" t="s">
        <v>16</v>
      </c>
      <c r="G35" s="4" t="s">
        <v>17</v>
      </c>
    </row>
    <row r="36" spans="1:7" x14ac:dyDescent="0.35">
      <c r="A36" s="1" t="s">
        <v>36</v>
      </c>
      <c r="B36" s="4">
        <v>562.38</v>
      </c>
      <c r="C36" s="12">
        <v>582.78</v>
      </c>
      <c r="D36" s="12">
        <v>837.16</v>
      </c>
      <c r="E36" s="12">
        <v>319.33999999999997</v>
      </c>
      <c r="F36" s="12">
        <v>930</v>
      </c>
      <c r="G36" s="12">
        <v>944.14</v>
      </c>
    </row>
    <row r="37" spans="1:7" x14ac:dyDescent="0.35">
      <c r="A37" s="1" t="s">
        <v>24</v>
      </c>
      <c r="B37" s="4">
        <v>504.82100000000003</v>
      </c>
      <c r="C37" s="12">
        <v>554.58900000000006</v>
      </c>
      <c r="D37" s="12">
        <v>775.87199999999996</v>
      </c>
      <c r="E37" s="12">
        <v>284.77</v>
      </c>
      <c r="F37" s="12">
        <v>910.85500000000002</v>
      </c>
      <c r="G37" s="12">
        <v>911.89499999999998</v>
      </c>
    </row>
    <row r="38" spans="1:7" x14ac:dyDescent="0.35">
      <c r="A38" s="1" t="s">
        <v>25</v>
      </c>
      <c r="B38" s="4">
        <v>266.02</v>
      </c>
      <c r="C38" s="12">
        <v>251.44</v>
      </c>
      <c r="D38" s="12">
        <v>394.36</v>
      </c>
      <c r="E38" s="12">
        <v>215.78</v>
      </c>
      <c r="F38" s="12">
        <v>567.41</v>
      </c>
      <c r="G38" s="12">
        <v>600.02</v>
      </c>
    </row>
    <row r="39" spans="1:7" x14ac:dyDescent="0.35">
      <c r="A39" s="1" t="s">
        <v>20</v>
      </c>
      <c r="B39" s="4">
        <v>274.24</v>
      </c>
      <c r="C39" s="12">
        <v>268.06</v>
      </c>
      <c r="D39" s="12">
        <v>314.54000000000002</v>
      </c>
      <c r="E39" s="12">
        <v>159.47999999999999</v>
      </c>
      <c r="F39" s="12">
        <v>583.07000000000005</v>
      </c>
      <c r="G39" s="12">
        <v>651.08299999999997</v>
      </c>
    </row>
    <row r="40" spans="1:7" x14ac:dyDescent="0.35">
      <c r="A40" s="2" t="s">
        <v>21</v>
      </c>
      <c r="B40" s="4">
        <f>SUM(B36:B39)</f>
        <v>1607.461</v>
      </c>
      <c r="C40" s="12">
        <f t="shared" ref="C40:G40" si="4">SUM(C36:C39)</f>
        <v>1656.8690000000001</v>
      </c>
      <c r="D40" s="12">
        <f t="shared" si="4"/>
        <v>2321.9319999999998</v>
      </c>
      <c r="E40" s="12">
        <f t="shared" si="4"/>
        <v>979.36999999999989</v>
      </c>
      <c r="F40" s="12">
        <f t="shared" si="4"/>
        <v>2991.335</v>
      </c>
      <c r="G40" s="12">
        <f t="shared" si="4"/>
        <v>3107.1379999999999</v>
      </c>
    </row>
    <row r="41" spans="1:7" x14ac:dyDescent="0.35">
      <c r="B41" s="6"/>
      <c r="C41" s="6"/>
      <c r="D41" s="6"/>
      <c r="E41" s="6"/>
      <c r="F41" s="6"/>
      <c r="G41" s="6"/>
    </row>
    <row r="42" spans="1:7" x14ac:dyDescent="0.35">
      <c r="A42" s="7" t="s">
        <v>28</v>
      </c>
      <c r="B42" s="4" t="s">
        <v>22</v>
      </c>
      <c r="C42" s="4"/>
      <c r="D42" s="4"/>
      <c r="E42" s="4"/>
      <c r="F42" s="4"/>
      <c r="G42" s="4"/>
    </row>
    <row r="43" spans="1:7" x14ac:dyDescent="0.35">
      <c r="A43" s="1"/>
      <c r="B43" s="4" t="s">
        <v>12</v>
      </c>
      <c r="C43" s="4" t="s">
        <v>13</v>
      </c>
      <c r="D43" s="4" t="s">
        <v>15</v>
      </c>
      <c r="E43" s="4" t="s">
        <v>14</v>
      </c>
      <c r="F43" s="4" t="s">
        <v>16</v>
      </c>
      <c r="G43" s="4" t="s">
        <v>17</v>
      </c>
    </row>
    <row r="44" spans="1:7" x14ac:dyDescent="0.35">
      <c r="A44" s="1" t="s">
        <v>36</v>
      </c>
      <c r="B44" s="12">
        <v>252.58</v>
      </c>
      <c r="C44" s="12">
        <v>311.04000000000002</v>
      </c>
      <c r="D44" s="12">
        <v>344.12</v>
      </c>
      <c r="E44" s="12">
        <v>2.94</v>
      </c>
      <c r="F44" s="12">
        <v>253.54</v>
      </c>
      <c r="G44" s="12">
        <v>258.16000000000003</v>
      </c>
    </row>
    <row r="45" spans="1:7" x14ac:dyDescent="0.35">
      <c r="A45" s="1" t="s">
        <v>24</v>
      </c>
      <c r="B45" s="12">
        <v>183.87899999999999</v>
      </c>
      <c r="C45" s="12">
        <v>242.12899999999999</v>
      </c>
      <c r="D45" s="12">
        <v>246.25</v>
      </c>
      <c r="E45" s="12">
        <v>0</v>
      </c>
      <c r="F45" s="12">
        <v>233.75899999999999</v>
      </c>
      <c r="G45" s="12">
        <v>254.54499999999999</v>
      </c>
    </row>
    <row r="46" spans="1:7" x14ac:dyDescent="0.35">
      <c r="A46" s="1" t="s">
        <v>25</v>
      </c>
      <c r="B46" s="12">
        <v>0</v>
      </c>
      <c r="C46" s="12">
        <v>0</v>
      </c>
      <c r="D46" s="12">
        <v>0</v>
      </c>
      <c r="E46" s="12">
        <v>0</v>
      </c>
      <c r="F46" s="12">
        <v>0</v>
      </c>
      <c r="G46" s="12">
        <v>0</v>
      </c>
    </row>
    <row r="47" spans="1:7" x14ac:dyDescent="0.35">
      <c r="A47" s="1" t="s">
        <v>20</v>
      </c>
      <c r="B47" s="12">
        <v>174.22</v>
      </c>
      <c r="C47" s="12">
        <v>169.84</v>
      </c>
      <c r="D47" s="12">
        <v>180.34</v>
      </c>
      <c r="E47" s="12">
        <v>0</v>
      </c>
      <c r="F47" s="12">
        <v>299.33999999999997</v>
      </c>
      <c r="G47" s="12">
        <v>332.5</v>
      </c>
    </row>
    <row r="48" spans="1:7" x14ac:dyDescent="0.35">
      <c r="A48" s="2" t="s">
        <v>21</v>
      </c>
      <c r="B48" s="12">
        <f>SUM(B44:B47)</f>
        <v>610.67899999999997</v>
      </c>
      <c r="C48" s="12">
        <f t="shared" ref="C48:G48" si="5">SUM(C44:C47)</f>
        <v>723.00900000000001</v>
      </c>
      <c r="D48" s="12">
        <f t="shared" si="5"/>
        <v>770.71</v>
      </c>
      <c r="E48" s="12">
        <f t="shared" si="5"/>
        <v>2.94</v>
      </c>
      <c r="F48" s="12">
        <f t="shared" si="5"/>
        <v>786.6389999999999</v>
      </c>
      <c r="G48" s="12">
        <f t="shared" si="5"/>
        <v>845.20500000000004</v>
      </c>
    </row>
    <row r="49" spans="1:7" x14ac:dyDescent="0.35">
      <c r="B49" s="6"/>
      <c r="C49" s="6"/>
      <c r="D49" s="6"/>
      <c r="E49" s="6"/>
      <c r="F49" s="6"/>
      <c r="G49" s="6"/>
    </row>
    <row r="50" spans="1:7" x14ac:dyDescent="0.35">
      <c r="A50" s="7" t="s">
        <v>41</v>
      </c>
      <c r="B50" s="4" t="s">
        <v>22</v>
      </c>
      <c r="C50" s="4"/>
      <c r="D50" s="4"/>
      <c r="E50" s="4"/>
      <c r="F50" s="4"/>
      <c r="G50" s="4"/>
    </row>
    <row r="51" spans="1:7" x14ac:dyDescent="0.35">
      <c r="A51" s="1"/>
      <c r="B51" s="4" t="s">
        <v>12</v>
      </c>
      <c r="C51" s="4" t="s">
        <v>13</v>
      </c>
      <c r="D51" s="4" t="s">
        <v>15</v>
      </c>
      <c r="E51" s="4" t="s">
        <v>14</v>
      </c>
      <c r="F51" s="4" t="s">
        <v>16</v>
      </c>
      <c r="G51" s="4" t="s">
        <v>17</v>
      </c>
    </row>
    <row r="52" spans="1:7" x14ac:dyDescent="0.35">
      <c r="A52" s="1" t="s">
        <v>36</v>
      </c>
      <c r="B52" s="12">
        <v>862.42</v>
      </c>
      <c r="C52" s="12">
        <v>932.18</v>
      </c>
      <c r="D52" s="12">
        <v>1014.38</v>
      </c>
      <c r="E52" s="12">
        <v>446.38</v>
      </c>
      <c r="F52" s="12">
        <v>1098.08</v>
      </c>
      <c r="G52" s="12">
        <v>1118.3</v>
      </c>
    </row>
    <row r="53" spans="1:7" x14ac:dyDescent="0.35">
      <c r="A53" s="1" t="s">
        <v>24</v>
      </c>
      <c r="B53" s="12">
        <v>836.49300000000005</v>
      </c>
      <c r="C53" s="12">
        <v>965.77700000000004</v>
      </c>
      <c r="D53" s="12">
        <v>1147.3389999999999</v>
      </c>
      <c r="E53" s="12">
        <v>420.77300000000002</v>
      </c>
      <c r="F53" s="12">
        <v>1122.008</v>
      </c>
      <c r="G53" s="12">
        <v>1336.9190000000001</v>
      </c>
    </row>
    <row r="54" spans="1:7" x14ac:dyDescent="0.35">
      <c r="A54" s="1" t="s">
        <v>25</v>
      </c>
      <c r="B54" s="12">
        <v>371.94</v>
      </c>
      <c r="C54" s="12">
        <v>426.8</v>
      </c>
      <c r="D54" s="12">
        <v>541.09</v>
      </c>
      <c r="E54" s="12">
        <v>281.77</v>
      </c>
      <c r="F54" s="12">
        <v>641.6</v>
      </c>
      <c r="G54" s="12">
        <v>669.62</v>
      </c>
    </row>
    <row r="55" spans="1:7" x14ac:dyDescent="0.35">
      <c r="A55" s="1" t="s">
        <v>20</v>
      </c>
      <c r="B55" s="12">
        <v>108.9</v>
      </c>
      <c r="C55" s="12">
        <v>117.76</v>
      </c>
      <c r="D55" s="12">
        <v>137.52000000000001</v>
      </c>
      <c r="E55" s="12">
        <v>63.34</v>
      </c>
      <c r="F55" s="12">
        <v>241.56</v>
      </c>
      <c r="G55" s="12">
        <v>268.56</v>
      </c>
    </row>
    <row r="56" spans="1:7" x14ac:dyDescent="0.35">
      <c r="A56" s="2" t="s">
        <v>21</v>
      </c>
      <c r="B56" s="12">
        <f>SUM(B52:B55)</f>
        <v>2179.7530000000002</v>
      </c>
      <c r="C56" s="12">
        <f t="shared" ref="C56:G56" si="6">SUM(C52:C55)</f>
        <v>2442.5170000000003</v>
      </c>
      <c r="D56" s="12">
        <f t="shared" si="6"/>
        <v>2840.3290000000002</v>
      </c>
      <c r="E56" s="12">
        <f t="shared" si="6"/>
        <v>1212.2629999999999</v>
      </c>
      <c r="F56" s="12">
        <f t="shared" si="6"/>
        <v>3103.2479999999996</v>
      </c>
      <c r="G56" s="12">
        <f t="shared" si="6"/>
        <v>3393.3989999999999</v>
      </c>
    </row>
    <row r="57" spans="1:7" x14ac:dyDescent="0.35">
      <c r="B57" s="6"/>
      <c r="C57" s="6"/>
      <c r="D57" s="6"/>
      <c r="E57" s="6"/>
      <c r="F57" s="6"/>
      <c r="G57" s="6"/>
    </row>
    <row r="58" spans="1:7" x14ac:dyDescent="0.35">
      <c r="A58" s="7" t="s">
        <v>42</v>
      </c>
      <c r="B58" s="4" t="s">
        <v>22</v>
      </c>
      <c r="C58" s="4"/>
      <c r="D58" s="4"/>
      <c r="E58" s="4"/>
      <c r="F58" s="4"/>
      <c r="G58" s="4"/>
    </row>
    <row r="59" spans="1:7" x14ac:dyDescent="0.35">
      <c r="A59" s="1"/>
      <c r="B59" s="4" t="s">
        <v>12</v>
      </c>
      <c r="C59" s="4" t="s">
        <v>13</v>
      </c>
      <c r="D59" s="4" t="s">
        <v>15</v>
      </c>
      <c r="E59" s="4" t="s">
        <v>14</v>
      </c>
      <c r="F59" s="4" t="s">
        <v>16</v>
      </c>
      <c r="G59" s="4" t="s">
        <v>17</v>
      </c>
    </row>
    <row r="60" spans="1:7" x14ac:dyDescent="0.35">
      <c r="A60" s="1" t="s">
        <v>36</v>
      </c>
      <c r="B60" s="12">
        <v>178.18</v>
      </c>
      <c r="C60" s="12">
        <v>208.16</v>
      </c>
      <c r="D60" s="12">
        <v>247.98</v>
      </c>
      <c r="E60" s="12">
        <v>0</v>
      </c>
      <c r="F60" s="12">
        <v>223.74</v>
      </c>
      <c r="G60" s="12">
        <v>241.94</v>
      </c>
    </row>
    <row r="61" spans="1:7" x14ac:dyDescent="0.35">
      <c r="A61" s="1" t="s">
        <v>24</v>
      </c>
      <c r="B61" s="12">
        <v>132.72200000000001</v>
      </c>
      <c r="C61" s="12">
        <v>213.578</v>
      </c>
      <c r="D61" s="12">
        <v>220.149</v>
      </c>
      <c r="E61" s="12">
        <v>0</v>
      </c>
      <c r="F61" s="12">
        <v>191.768</v>
      </c>
      <c r="G61" s="12">
        <v>215.166</v>
      </c>
    </row>
    <row r="62" spans="1:7" x14ac:dyDescent="0.35">
      <c r="A62" s="1" t="s">
        <v>25</v>
      </c>
      <c r="B62" s="12">
        <v>0</v>
      </c>
      <c r="C62" s="12">
        <v>0</v>
      </c>
      <c r="D62" s="12">
        <v>0</v>
      </c>
      <c r="E62" s="12">
        <v>0</v>
      </c>
      <c r="F62" s="12">
        <v>0</v>
      </c>
      <c r="G62" s="12">
        <v>0</v>
      </c>
    </row>
    <row r="63" spans="1:7" x14ac:dyDescent="0.35">
      <c r="A63" s="1" t="s">
        <v>20</v>
      </c>
      <c r="B63" s="12">
        <v>156.41999999999999</v>
      </c>
      <c r="C63" s="12">
        <v>158.54</v>
      </c>
      <c r="D63" s="12">
        <v>173.36</v>
      </c>
      <c r="E63" s="12">
        <v>0</v>
      </c>
      <c r="F63" s="12">
        <v>304.95999999999998</v>
      </c>
      <c r="G63" s="12">
        <v>359.92</v>
      </c>
    </row>
    <row r="64" spans="1:7" x14ac:dyDescent="0.35">
      <c r="A64" s="2" t="s">
        <v>21</v>
      </c>
      <c r="B64" s="12">
        <f>SUM(B60:B63)</f>
        <v>467.322</v>
      </c>
      <c r="C64" s="12">
        <f>SUM(C60:C63)</f>
        <v>580.27800000000002</v>
      </c>
      <c r="D64" s="12">
        <f t="shared" ref="D64:G64" si="7">SUM(D60:D63)</f>
        <v>641.48900000000003</v>
      </c>
      <c r="E64" s="12">
        <f t="shared" si="7"/>
        <v>0</v>
      </c>
      <c r="F64" s="12">
        <f t="shared" si="7"/>
        <v>720.46800000000007</v>
      </c>
      <c r="G64" s="12">
        <f t="shared" si="7"/>
        <v>817.02600000000007</v>
      </c>
    </row>
    <row r="65" spans="1:7" x14ac:dyDescent="0.35">
      <c r="B65" s="6"/>
      <c r="C65" s="6"/>
      <c r="D65" s="6"/>
      <c r="E65" s="6"/>
      <c r="F65" s="6"/>
      <c r="G65" s="6"/>
    </row>
    <row r="66" spans="1:7" x14ac:dyDescent="0.35">
      <c r="A66" s="7" t="s">
        <v>29</v>
      </c>
      <c r="B66" s="4" t="s">
        <v>22</v>
      </c>
      <c r="C66" s="4"/>
      <c r="D66" s="4"/>
      <c r="E66" s="4"/>
      <c r="F66" s="4"/>
      <c r="G66" s="4"/>
    </row>
    <row r="67" spans="1:7" x14ac:dyDescent="0.35">
      <c r="A67" s="1"/>
      <c r="B67" s="4" t="s">
        <v>12</v>
      </c>
      <c r="C67" s="4" t="s">
        <v>13</v>
      </c>
      <c r="D67" s="4" t="s">
        <v>15</v>
      </c>
      <c r="E67" s="4" t="s">
        <v>14</v>
      </c>
      <c r="F67" s="4" t="s">
        <v>16</v>
      </c>
      <c r="G67" s="4" t="s">
        <v>17</v>
      </c>
    </row>
    <row r="68" spans="1:7" x14ac:dyDescent="0.35">
      <c r="A68" s="1" t="s">
        <v>36</v>
      </c>
      <c r="B68" s="12">
        <v>216.78</v>
      </c>
      <c r="C68" s="12">
        <v>248.32</v>
      </c>
      <c r="D68" s="12">
        <v>252.9</v>
      </c>
      <c r="E68" s="12">
        <v>0</v>
      </c>
      <c r="F68" s="12">
        <v>211.32</v>
      </c>
      <c r="G68" s="12">
        <v>237.49</v>
      </c>
    </row>
    <row r="69" spans="1:7" x14ac:dyDescent="0.35">
      <c r="A69" s="1" t="s">
        <v>24</v>
      </c>
      <c r="B69" s="12">
        <v>206.928</v>
      </c>
      <c r="C69" s="12">
        <v>204.02799999999999</v>
      </c>
      <c r="D69" s="12">
        <v>264.42</v>
      </c>
      <c r="E69" s="12">
        <v>0</v>
      </c>
      <c r="F69" s="12">
        <v>222.98699999999999</v>
      </c>
      <c r="G69" s="12">
        <v>223.465</v>
      </c>
    </row>
    <row r="70" spans="1:7" x14ac:dyDescent="0.35">
      <c r="A70" s="1" t="s">
        <v>25</v>
      </c>
      <c r="B70" s="12">
        <v>0</v>
      </c>
      <c r="C70" s="12">
        <v>0</v>
      </c>
      <c r="D70" s="12">
        <v>0</v>
      </c>
      <c r="E70" s="12">
        <v>0</v>
      </c>
      <c r="F70" s="12">
        <v>0</v>
      </c>
      <c r="G70" s="12">
        <v>0</v>
      </c>
    </row>
    <row r="71" spans="1:7" x14ac:dyDescent="0.35">
      <c r="A71" s="1" t="s">
        <v>20</v>
      </c>
      <c r="B71" s="12">
        <v>217.04</v>
      </c>
      <c r="C71" s="12">
        <v>216</v>
      </c>
      <c r="D71" s="12">
        <v>201.22</v>
      </c>
      <c r="E71" s="12">
        <v>0</v>
      </c>
      <c r="F71" s="12">
        <v>352.52</v>
      </c>
      <c r="G71" s="12">
        <v>376.84</v>
      </c>
    </row>
    <row r="72" spans="1:7" x14ac:dyDescent="0.35">
      <c r="A72" s="2" t="s">
        <v>21</v>
      </c>
      <c r="B72" s="12">
        <f>SUM(B68:B71)</f>
        <v>640.74799999999993</v>
      </c>
      <c r="C72" s="12">
        <f t="shared" ref="C72:G72" si="8">SUM(C68:C71)</f>
        <v>668.34799999999996</v>
      </c>
      <c r="D72" s="12">
        <f t="shared" si="8"/>
        <v>718.54000000000008</v>
      </c>
      <c r="E72" s="12">
        <f t="shared" si="8"/>
        <v>0</v>
      </c>
      <c r="F72" s="12">
        <f t="shared" si="8"/>
        <v>786.827</v>
      </c>
      <c r="G72" s="12">
        <f t="shared" si="8"/>
        <v>837.79500000000007</v>
      </c>
    </row>
    <row r="73" spans="1:7" x14ac:dyDescent="0.35">
      <c r="B73" s="6"/>
      <c r="C73" s="6"/>
      <c r="D73" s="6"/>
      <c r="E73" s="6"/>
      <c r="F73" s="6"/>
      <c r="G73" s="6"/>
    </row>
    <row r="74" spans="1:7" x14ac:dyDescent="0.35">
      <c r="A74" s="7" t="s">
        <v>30</v>
      </c>
      <c r="B74" s="4" t="s">
        <v>22</v>
      </c>
      <c r="C74" s="4"/>
      <c r="D74" s="4"/>
      <c r="E74" s="4"/>
      <c r="F74" s="4"/>
      <c r="G74" s="4"/>
    </row>
    <row r="75" spans="1:7" x14ac:dyDescent="0.35">
      <c r="A75" s="1"/>
      <c r="B75" s="4" t="s">
        <v>12</v>
      </c>
      <c r="C75" s="4" t="s">
        <v>13</v>
      </c>
      <c r="D75" s="4" t="s">
        <v>15</v>
      </c>
      <c r="E75" s="4" t="s">
        <v>14</v>
      </c>
      <c r="F75" s="4" t="s">
        <v>16</v>
      </c>
      <c r="G75" s="4" t="s">
        <v>17</v>
      </c>
    </row>
    <row r="76" spans="1:7" x14ac:dyDescent="0.35">
      <c r="A76" s="1" t="s">
        <v>36</v>
      </c>
      <c r="B76" s="12">
        <v>242.31</v>
      </c>
      <c r="C76" s="12">
        <v>299.42</v>
      </c>
      <c r="D76" s="12">
        <v>348.3</v>
      </c>
      <c r="E76" s="12">
        <v>131.84</v>
      </c>
      <c r="F76" s="12">
        <v>293.54000000000002</v>
      </c>
      <c r="G76" s="12">
        <v>299.98</v>
      </c>
    </row>
    <row r="77" spans="1:7" x14ac:dyDescent="0.35">
      <c r="A77" s="1" t="s">
        <v>24</v>
      </c>
      <c r="B77" s="12">
        <v>220.965</v>
      </c>
      <c r="C77" s="12">
        <v>289.476</v>
      </c>
      <c r="D77" s="12">
        <v>327.59800000000001</v>
      </c>
      <c r="E77" s="12">
        <v>124.711</v>
      </c>
      <c r="F77" s="12">
        <v>309.67599999999999</v>
      </c>
      <c r="G77" s="12">
        <v>352.22399999999999</v>
      </c>
    </row>
    <row r="78" spans="1:7" x14ac:dyDescent="0.35">
      <c r="A78" s="1" t="s">
        <v>25</v>
      </c>
      <c r="B78" s="12">
        <v>0</v>
      </c>
      <c r="C78" s="12">
        <v>0</v>
      </c>
      <c r="D78" s="12">
        <v>0</v>
      </c>
      <c r="E78" s="12">
        <v>0</v>
      </c>
      <c r="F78" s="12">
        <v>0</v>
      </c>
      <c r="G78" s="12">
        <v>0</v>
      </c>
    </row>
    <row r="79" spans="1:7" x14ac:dyDescent="0.35">
      <c r="A79" s="1" t="s">
        <v>20</v>
      </c>
      <c r="B79" s="12">
        <v>135.80000000000001</v>
      </c>
      <c r="C79" s="12">
        <v>167.72</v>
      </c>
      <c r="D79" s="12">
        <v>144.62</v>
      </c>
      <c r="E79" s="12">
        <v>68.22</v>
      </c>
      <c r="F79" s="12">
        <v>209.16</v>
      </c>
      <c r="G79" s="12">
        <v>259.38</v>
      </c>
    </row>
    <row r="80" spans="1:7" x14ac:dyDescent="0.35">
      <c r="A80" s="2" t="s">
        <v>21</v>
      </c>
      <c r="B80" s="12">
        <f>SUM(B76:B79)</f>
        <v>599.07500000000005</v>
      </c>
      <c r="C80" s="12">
        <f t="shared" ref="C80:G80" si="9">SUM(C76:C79)</f>
        <v>756.61599999999999</v>
      </c>
      <c r="D80" s="12">
        <f t="shared" si="9"/>
        <v>820.51800000000003</v>
      </c>
      <c r="E80" s="12">
        <f t="shared" si="9"/>
        <v>324.77099999999996</v>
      </c>
      <c r="F80" s="12">
        <f t="shared" si="9"/>
        <v>812.37599999999998</v>
      </c>
      <c r="G80" s="12">
        <f t="shared" si="9"/>
        <v>911.58399999999995</v>
      </c>
    </row>
    <row r="81" spans="1:7" x14ac:dyDescent="0.35">
      <c r="B81" s="6"/>
      <c r="C81" s="6"/>
      <c r="D81" s="6"/>
      <c r="E81" s="6"/>
      <c r="F81" s="6"/>
      <c r="G81" s="6"/>
    </row>
    <row r="82" spans="1:7" x14ac:dyDescent="0.35">
      <c r="A82" s="7" t="s">
        <v>43</v>
      </c>
      <c r="B82" s="4" t="s">
        <v>22</v>
      </c>
      <c r="C82" s="4"/>
      <c r="D82" s="4"/>
      <c r="E82" s="4"/>
      <c r="F82" s="4"/>
      <c r="G82" s="4"/>
    </row>
    <row r="83" spans="1:7" x14ac:dyDescent="0.35">
      <c r="A83" s="1"/>
      <c r="B83" s="14" t="s">
        <v>12</v>
      </c>
      <c r="C83" s="14" t="s">
        <v>13</v>
      </c>
      <c r="D83" s="14" t="s">
        <v>15</v>
      </c>
      <c r="E83" s="14" t="s">
        <v>14</v>
      </c>
      <c r="F83" s="14" t="s">
        <v>16</v>
      </c>
      <c r="G83" s="14" t="s">
        <v>17</v>
      </c>
    </row>
    <row r="84" spans="1:7" x14ac:dyDescent="0.35">
      <c r="A84" s="1" t="s">
        <v>36</v>
      </c>
      <c r="B84" s="12">
        <v>556.28</v>
      </c>
      <c r="C84" s="12">
        <v>515.26</v>
      </c>
      <c r="D84" s="12">
        <v>672.1</v>
      </c>
      <c r="E84" s="12">
        <v>287.27999999999997</v>
      </c>
      <c r="F84" s="12">
        <v>732.78</v>
      </c>
      <c r="G84" s="12">
        <v>826.52</v>
      </c>
    </row>
    <row r="85" spans="1:7" x14ac:dyDescent="0.35">
      <c r="A85" s="1" t="s">
        <v>24</v>
      </c>
      <c r="B85" s="12">
        <v>478.50400000000002</v>
      </c>
      <c r="C85" s="12">
        <v>556.22199999999998</v>
      </c>
      <c r="D85" s="12">
        <v>639.80499999999995</v>
      </c>
      <c r="E85" s="12">
        <v>232.578</v>
      </c>
      <c r="F85" s="12">
        <v>673.16300000000001</v>
      </c>
      <c r="G85" s="12">
        <v>767.74800000000005</v>
      </c>
    </row>
    <row r="86" spans="1:7" x14ac:dyDescent="0.35">
      <c r="A86" s="1" t="s">
        <v>25</v>
      </c>
      <c r="B86" s="12">
        <v>252.08</v>
      </c>
      <c r="C86" s="12">
        <v>304.82</v>
      </c>
      <c r="D86" s="12">
        <v>336.44</v>
      </c>
      <c r="E86" s="12">
        <v>134.91999999999999</v>
      </c>
      <c r="F86" s="12">
        <v>380.92</v>
      </c>
      <c r="G86" s="12">
        <v>367.94</v>
      </c>
    </row>
    <row r="87" spans="1:7" x14ac:dyDescent="0.35">
      <c r="A87" s="1" t="s">
        <v>20</v>
      </c>
      <c r="B87" s="12">
        <v>182.5</v>
      </c>
      <c r="C87" s="12">
        <v>187.06</v>
      </c>
      <c r="D87" s="12">
        <v>221.6</v>
      </c>
      <c r="E87" s="12">
        <v>121.8</v>
      </c>
      <c r="F87" s="12">
        <v>364.68</v>
      </c>
      <c r="G87" s="12">
        <v>427.4</v>
      </c>
    </row>
    <row r="88" spans="1:7" x14ac:dyDescent="0.35">
      <c r="A88" s="2" t="s">
        <v>21</v>
      </c>
      <c r="B88" s="12">
        <f>SUM(B84:B87)</f>
        <v>1469.364</v>
      </c>
      <c r="C88" s="12">
        <f t="shared" ref="C88:G88" si="10">SUM(C84:C87)</f>
        <v>1563.3619999999999</v>
      </c>
      <c r="D88" s="12">
        <f t="shared" si="10"/>
        <v>1869.9449999999999</v>
      </c>
      <c r="E88" s="12">
        <f t="shared" si="10"/>
        <v>776.57799999999986</v>
      </c>
      <c r="F88" s="12">
        <f t="shared" si="10"/>
        <v>2151.5430000000001</v>
      </c>
      <c r="G88" s="12">
        <f t="shared" si="10"/>
        <v>2389.6080000000002</v>
      </c>
    </row>
    <row r="89" spans="1:7" x14ac:dyDescent="0.35">
      <c r="B89" s="6"/>
      <c r="C89" s="6"/>
      <c r="D89" s="6"/>
      <c r="E89" s="6"/>
      <c r="F89" s="6"/>
      <c r="G89" s="6"/>
    </row>
    <row r="90" spans="1:7" x14ac:dyDescent="0.35">
      <c r="A90" s="7" t="s">
        <v>44</v>
      </c>
      <c r="B90" s="4" t="s">
        <v>22</v>
      </c>
      <c r="C90" s="4"/>
      <c r="D90" s="4"/>
      <c r="E90" s="4"/>
      <c r="F90" s="4"/>
      <c r="G90" s="4"/>
    </row>
    <row r="91" spans="1:7" x14ac:dyDescent="0.35">
      <c r="A91" s="1"/>
      <c r="B91" s="14" t="s">
        <v>12</v>
      </c>
      <c r="C91" s="14" t="s">
        <v>13</v>
      </c>
      <c r="D91" s="14" t="s">
        <v>15</v>
      </c>
      <c r="E91" s="14" t="s">
        <v>14</v>
      </c>
      <c r="F91" s="14" t="s">
        <v>16</v>
      </c>
      <c r="G91" s="14" t="s">
        <v>17</v>
      </c>
    </row>
    <row r="92" spans="1:7" x14ac:dyDescent="0.35">
      <c r="A92" s="1" t="s">
        <v>36</v>
      </c>
      <c r="B92" s="12">
        <v>766.25</v>
      </c>
      <c r="C92" s="12">
        <v>831.04</v>
      </c>
      <c r="D92" s="12">
        <v>925.1</v>
      </c>
      <c r="E92" s="12">
        <v>312.04000000000002</v>
      </c>
      <c r="F92" s="12">
        <v>1188.46</v>
      </c>
      <c r="G92" s="12">
        <v>1379.12</v>
      </c>
    </row>
    <row r="93" spans="1:7" x14ac:dyDescent="0.35">
      <c r="A93" s="1" t="s">
        <v>24</v>
      </c>
      <c r="B93" s="12">
        <v>840.63800000000003</v>
      </c>
      <c r="C93" s="12">
        <v>851.12900000000002</v>
      </c>
      <c r="D93" s="12">
        <v>1036.2</v>
      </c>
      <c r="E93" s="12">
        <v>362.40699999999998</v>
      </c>
      <c r="F93" s="12">
        <v>1410.0509999999999</v>
      </c>
      <c r="G93" s="12">
        <v>1525.5</v>
      </c>
    </row>
    <row r="94" spans="1:7" x14ac:dyDescent="0.35">
      <c r="A94" s="1" t="s">
        <v>25</v>
      </c>
      <c r="B94" s="12">
        <v>450.28</v>
      </c>
      <c r="C94" s="12">
        <v>517.6</v>
      </c>
      <c r="D94" s="12">
        <v>581.76</v>
      </c>
      <c r="E94" s="12">
        <v>198.23</v>
      </c>
      <c r="F94" s="12">
        <v>875.47</v>
      </c>
      <c r="G94" s="12">
        <v>835.94</v>
      </c>
    </row>
    <row r="95" spans="1:7" x14ac:dyDescent="0.35">
      <c r="A95" s="1" t="s">
        <v>20</v>
      </c>
      <c r="B95" s="12">
        <v>87.08</v>
      </c>
      <c r="C95" s="12">
        <v>74.08</v>
      </c>
      <c r="D95" s="12">
        <v>78.48</v>
      </c>
      <c r="E95" s="12">
        <v>24.4</v>
      </c>
      <c r="F95" s="12">
        <v>199.82</v>
      </c>
      <c r="G95" s="12">
        <v>226.62</v>
      </c>
    </row>
    <row r="96" spans="1:7" x14ac:dyDescent="0.35">
      <c r="A96" s="2" t="s">
        <v>21</v>
      </c>
      <c r="B96" s="12">
        <f>SUM(B92:B95)</f>
        <v>2144.2479999999996</v>
      </c>
      <c r="C96" s="12">
        <f t="shared" ref="C96:G96" si="11">SUM(C92:C95)</f>
        <v>2273.8489999999997</v>
      </c>
      <c r="D96" s="12">
        <f t="shared" si="11"/>
        <v>2621.5400000000004</v>
      </c>
      <c r="E96" s="12">
        <f t="shared" si="11"/>
        <v>897.077</v>
      </c>
      <c r="F96" s="12">
        <f t="shared" si="11"/>
        <v>3673.8009999999999</v>
      </c>
      <c r="G96" s="12">
        <f t="shared" si="11"/>
        <v>3967.18</v>
      </c>
    </row>
    <row r="98" spans="1:8" x14ac:dyDescent="0.35">
      <c r="A98" s="7" t="s">
        <v>31</v>
      </c>
      <c r="B98" s="4" t="s">
        <v>22</v>
      </c>
      <c r="C98" s="4"/>
      <c r="D98" s="4"/>
      <c r="E98" s="4"/>
      <c r="F98" s="4"/>
      <c r="G98" s="4"/>
    </row>
    <row r="99" spans="1:8" x14ac:dyDescent="0.35">
      <c r="A99" s="1"/>
      <c r="B99" s="14" t="s">
        <v>12</v>
      </c>
      <c r="C99" s="14" t="s">
        <v>13</v>
      </c>
      <c r="D99" s="14" t="s">
        <v>15</v>
      </c>
      <c r="E99" s="14" t="s">
        <v>14</v>
      </c>
      <c r="F99" s="14" t="s">
        <v>16</v>
      </c>
      <c r="G99" s="14" t="s">
        <v>17</v>
      </c>
    </row>
    <row r="100" spans="1:8" x14ac:dyDescent="0.35">
      <c r="A100" s="1" t="s">
        <v>36</v>
      </c>
      <c r="B100" s="12">
        <v>542.38</v>
      </c>
      <c r="C100" s="12">
        <v>514.58000000000004</v>
      </c>
      <c r="D100" s="12">
        <v>585.58000000000004</v>
      </c>
      <c r="E100" s="12">
        <v>242.12</v>
      </c>
      <c r="F100" s="12">
        <v>685.54</v>
      </c>
      <c r="G100" s="12">
        <v>743.24</v>
      </c>
    </row>
    <row r="101" spans="1:8" x14ac:dyDescent="0.35">
      <c r="A101" s="1" t="s">
        <v>24</v>
      </c>
      <c r="B101" s="12">
        <v>483.40300000000002</v>
      </c>
      <c r="C101" s="12">
        <v>498.11799999999999</v>
      </c>
      <c r="D101" s="12">
        <v>576.28800000000001</v>
      </c>
      <c r="E101" s="12">
        <v>222.631</v>
      </c>
      <c r="F101" s="12">
        <v>680.46</v>
      </c>
      <c r="G101" s="12">
        <v>722.75099999999998</v>
      </c>
    </row>
    <row r="102" spans="1:8" x14ac:dyDescent="0.35">
      <c r="A102" s="1" t="s">
        <v>25</v>
      </c>
      <c r="B102" s="12">
        <v>250.38</v>
      </c>
      <c r="C102" s="12">
        <v>265.68</v>
      </c>
      <c r="D102" s="12">
        <v>307.3</v>
      </c>
      <c r="E102" s="12">
        <v>153.4</v>
      </c>
      <c r="F102" s="12">
        <v>425.8</v>
      </c>
      <c r="G102" s="12">
        <v>410.6</v>
      </c>
    </row>
    <row r="103" spans="1:8" x14ac:dyDescent="0.35">
      <c r="A103" s="1" t="s">
        <v>20</v>
      </c>
      <c r="B103" s="12">
        <v>158.91999999999999</v>
      </c>
      <c r="C103" s="12">
        <v>124.92</v>
      </c>
      <c r="D103" s="12">
        <v>119.4</v>
      </c>
      <c r="E103" s="12">
        <v>59.04</v>
      </c>
      <c r="F103" s="12">
        <v>251.3</v>
      </c>
      <c r="G103" s="12">
        <v>315.08</v>
      </c>
    </row>
    <row r="104" spans="1:8" x14ac:dyDescent="0.35">
      <c r="A104" s="2" t="s">
        <v>21</v>
      </c>
      <c r="B104" s="12">
        <f>SUM(B100:B103)</f>
        <v>1435.0830000000001</v>
      </c>
      <c r="C104" s="12">
        <f t="shared" ref="C104:G104" si="12">SUM(C100:C103)</f>
        <v>1403.2980000000002</v>
      </c>
      <c r="D104" s="12">
        <f t="shared" si="12"/>
        <v>1588.568</v>
      </c>
      <c r="E104" s="12">
        <f t="shared" si="12"/>
        <v>677.19099999999992</v>
      </c>
      <c r="F104" s="12">
        <f t="shared" si="12"/>
        <v>2043.1</v>
      </c>
      <c r="G104" s="12">
        <f t="shared" si="12"/>
        <v>2191.6709999999998</v>
      </c>
    </row>
    <row r="105" spans="1:8" x14ac:dyDescent="0.35">
      <c r="A105" t="s">
        <v>22</v>
      </c>
      <c r="B105" s="6"/>
      <c r="C105" s="6"/>
      <c r="D105" s="6"/>
      <c r="E105" s="6"/>
      <c r="F105" s="6"/>
      <c r="G105" s="6"/>
    </row>
    <row r="106" spans="1:8" x14ac:dyDescent="0.35">
      <c r="A106" s="7" t="s">
        <v>45</v>
      </c>
      <c r="B106" s="4" t="s">
        <v>22</v>
      </c>
      <c r="C106" s="4"/>
      <c r="D106" s="4"/>
      <c r="E106" s="4"/>
      <c r="F106" s="4"/>
      <c r="G106" s="4"/>
    </row>
    <row r="107" spans="1:8" x14ac:dyDescent="0.35">
      <c r="A107" s="1"/>
      <c r="B107" s="14" t="s">
        <v>12</v>
      </c>
      <c r="C107" s="14" t="s">
        <v>13</v>
      </c>
      <c r="D107" s="14" t="s">
        <v>15</v>
      </c>
      <c r="E107" s="14" t="s">
        <v>14</v>
      </c>
      <c r="F107" s="14" t="s">
        <v>16</v>
      </c>
      <c r="G107" s="14" t="s">
        <v>17</v>
      </c>
    </row>
    <row r="108" spans="1:8" x14ac:dyDescent="0.35">
      <c r="A108" s="1" t="s">
        <v>36</v>
      </c>
      <c r="B108" s="10">
        <v>502.77</v>
      </c>
      <c r="C108" s="10">
        <v>569.48</v>
      </c>
      <c r="D108" s="10">
        <v>722.92</v>
      </c>
      <c r="E108" s="10">
        <v>292.10000000000002</v>
      </c>
      <c r="F108" s="10">
        <v>577.64</v>
      </c>
      <c r="G108" s="10">
        <v>607.67999999999995</v>
      </c>
    </row>
    <row r="109" spans="1:8" x14ac:dyDescent="0.35">
      <c r="A109" s="1" t="s">
        <v>24</v>
      </c>
      <c r="B109" s="10">
        <v>576.83000000000004</v>
      </c>
      <c r="C109" s="10">
        <v>647.37300000000005</v>
      </c>
      <c r="D109" s="10">
        <v>859.23199999999997</v>
      </c>
      <c r="E109" s="10">
        <v>280.26799999999997</v>
      </c>
      <c r="F109" s="10">
        <v>616.00699999999995</v>
      </c>
      <c r="G109" s="10">
        <v>623.92100000000005</v>
      </c>
    </row>
    <row r="110" spans="1:8" x14ac:dyDescent="0.35">
      <c r="A110" s="1" t="s">
        <v>25</v>
      </c>
      <c r="B110" s="10">
        <v>239.02</v>
      </c>
      <c r="C110" s="10">
        <v>300.74</v>
      </c>
      <c r="D110" s="10">
        <v>426.16</v>
      </c>
      <c r="E110" s="10">
        <v>156.91999999999999</v>
      </c>
      <c r="F110" s="10">
        <v>300.32</v>
      </c>
      <c r="G110" s="10">
        <v>288.58</v>
      </c>
    </row>
    <row r="111" spans="1:8" x14ac:dyDescent="0.35">
      <c r="A111" s="1" t="s">
        <v>20</v>
      </c>
      <c r="B111" s="10">
        <v>511.94</v>
      </c>
      <c r="C111" s="10">
        <v>445.58</v>
      </c>
      <c r="D111" s="10">
        <v>527.17999999999995</v>
      </c>
      <c r="E111" s="10">
        <v>263.60000000000002</v>
      </c>
      <c r="F111" s="10">
        <v>565.12</v>
      </c>
      <c r="G111" s="10">
        <v>669.5</v>
      </c>
    </row>
    <row r="112" spans="1:8" x14ac:dyDescent="0.35">
      <c r="A112" s="2" t="s">
        <v>21</v>
      </c>
      <c r="B112" s="10">
        <f>SUM(B108:B111)</f>
        <v>1830.56</v>
      </c>
      <c r="C112" s="10">
        <f t="shared" ref="C112:G112" si="13">SUM(C108:C111)</f>
        <v>1963.173</v>
      </c>
      <c r="D112" s="10">
        <f t="shared" si="13"/>
        <v>2535.4920000000002</v>
      </c>
      <c r="E112" s="10">
        <f t="shared" si="13"/>
        <v>992.88799999999992</v>
      </c>
      <c r="F112" s="10">
        <f t="shared" si="13"/>
        <v>2059.087</v>
      </c>
      <c r="G112" s="10">
        <f t="shared" si="13"/>
        <v>2189.681</v>
      </c>
      <c r="H112" s="16"/>
    </row>
    <row r="113" spans="1:7" x14ac:dyDescent="0.35">
      <c r="B113" s="6"/>
      <c r="C113" s="6"/>
      <c r="D113" s="6"/>
      <c r="E113" s="6"/>
      <c r="F113" s="6"/>
      <c r="G113" s="6"/>
    </row>
    <row r="114" spans="1:7" x14ac:dyDescent="0.35">
      <c r="A114" s="7" t="s">
        <v>46</v>
      </c>
      <c r="B114" s="4" t="s">
        <v>22</v>
      </c>
      <c r="C114" s="4"/>
      <c r="D114" s="4"/>
      <c r="E114" s="4"/>
      <c r="F114" s="4"/>
      <c r="G114" s="4"/>
    </row>
    <row r="115" spans="1:7" x14ac:dyDescent="0.35">
      <c r="A115" s="1"/>
      <c r="B115" s="14" t="s">
        <v>12</v>
      </c>
      <c r="C115" s="14" t="s">
        <v>13</v>
      </c>
      <c r="D115" s="14" t="s">
        <v>15</v>
      </c>
      <c r="E115" s="14" t="s">
        <v>14</v>
      </c>
      <c r="F115" s="14" t="s">
        <v>16</v>
      </c>
      <c r="G115" s="14" t="s">
        <v>17</v>
      </c>
    </row>
    <row r="116" spans="1:7" x14ac:dyDescent="0.35">
      <c r="A116" s="1" t="s">
        <v>36</v>
      </c>
      <c r="B116" s="12">
        <v>1498.64</v>
      </c>
      <c r="C116" s="12">
        <v>1570.4</v>
      </c>
      <c r="D116" s="12">
        <v>1618.2</v>
      </c>
      <c r="E116" s="12">
        <v>498.08</v>
      </c>
      <c r="F116" s="12">
        <v>1736.3</v>
      </c>
      <c r="G116" s="12">
        <v>1906.78</v>
      </c>
    </row>
    <row r="117" spans="1:7" x14ac:dyDescent="0.35">
      <c r="A117" s="1" t="s">
        <v>24</v>
      </c>
      <c r="B117" s="12">
        <v>1130.057</v>
      </c>
      <c r="C117" s="12">
        <v>1311.8510000000001</v>
      </c>
      <c r="D117" s="12">
        <v>1265.94</v>
      </c>
      <c r="E117" s="12">
        <v>376.24700000000001</v>
      </c>
      <c r="F117" s="12">
        <v>1347.5039999999999</v>
      </c>
      <c r="G117" s="12">
        <v>1545.941</v>
      </c>
    </row>
    <row r="118" spans="1:7" x14ac:dyDescent="0.35">
      <c r="A118" s="1" t="s">
        <v>25</v>
      </c>
      <c r="B118" s="12">
        <v>508.44</v>
      </c>
      <c r="C118" s="12">
        <v>496.9</v>
      </c>
      <c r="D118" s="12">
        <v>579.81500000000005</v>
      </c>
      <c r="E118" s="12">
        <v>56.92</v>
      </c>
      <c r="F118" s="12">
        <v>631.36</v>
      </c>
      <c r="G118" s="12">
        <v>700.47699999999998</v>
      </c>
    </row>
    <row r="119" spans="1:7" x14ac:dyDescent="0.35">
      <c r="A119" s="1" t="s">
        <v>20</v>
      </c>
      <c r="B119" s="12">
        <v>499.36</v>
      </c>
      <c r="C119" s="12">
        <v>448.46</v>
      </c>
      <c r="D119" s="12">
        <v>448.9</v>
      </c>
      <c r="E119" s="12">
        <v>216.72</v>
      </c>
      <c r="F119" s="12">
        <v>802.1</v>
      </c>
      <c r="G119" s="12">
        <v>923.44</v>
      </c>
    </row>
    <row r="120" spans="1:7" x14ac:dyDescent="0.35">
      <c r="A120" s="2" t="s">
        <v>21</v>
      </c>
      <c r="B120" s="12">
        <f>SUM(B116:B119)</f>
        <v>3636.4970000000003</v>
      </c>
      <c r="C120" s="12">
        <f t="shared" ref="C120:G120" si="14">SUM(C116:C119)</f>
        <v>3827.6110000000003</v>
      </c>
      <c r="D120" s="12">
        <f t="shared" si="14"/>
        <v>3912.8550000000005</v>
      </c>
      <c r="E120" s="12">
        <f t="shared" si="14"/>
        <v>1147.9669999999999</v>
      </c>
      <c r="F120" s="12">
        <f t="shared" si="14"/>
        <v>4517.2640000000001</v>
      </c>
      <c r="G120" s="12">
        <f t="shared" si="14"/>
        <v>5076.6380000000008</v>
      </c>
    </row>
    <row r="121" spans="1:7" x14ac:dyDescent="0.35">
      <c r="B121" s="6"/>
      <c r="C121" s="6"/>
      <c r="D121" s="6"/>
      <c r="E121" s="6"/>
      <c r="F121" s="6"/>
      <c r="G121" s="6"/>
    </row>
    <row r="122" spans="1:7" x14ac:dyDescent="0.35">
      <c r="A122" s="7" t="s">
        <v>47</v>
      </c>
      <c r="B122" s="4" t="s">
        <v>22</v>
      </c>
      <c r="C122" s="4"/>
      <c r="D122" s="4"/>
      <c r="E122" s="4"/>
      <c r="F122" s="4"/>
      <c r="G122" s="4"/>
    </row>
    <row r="123" spans="1:7" x14ac:dyDescent="0.35">
      <c r="A123" s="1"/>
      <c r="B123" s="14" t="s">
        <v>12</v>
      </c>
      <c r="C123" s="14" t="s">
        <v>13</v>
      </c>
      <c r="D123" s="14" t="s">
        <v>15</v>
      </c>
      <c r="E123" s="14" t="s">
        <v>14</v>
      </c>
      <c r="F123" s="14" t="s">
        <v>16</v>
      </c>
      <c r="G123" s="14" t="s">
        <v>17</v>
      </c>
    </row>
    <row r="124" spans="1:7" x14ac:dyDescent="0.35">
      <c r="A124" s="1" t="s">
        <v>36</v>
      </c>
      <c r="B124" s="12">
        <v>957.04</v>
      </c>
      <c r="C124" s="12">
        <v>962</v>
      </c>
      <c r="D124" s="12">
        <v>1298</v>
      </c>
      <c r="E124" s="12">
        <v>517.38</v>
      </c>
      <c r="F124" s="12">
        <v>1179.5999999999999</v>
      </c>
      <c r="G124" s="12">
        <v>1248.8599999999999</v>
      </c>
    </row>
    <row r="125" spans="1:7" x14ac:dyDescent="0.35">
      <c r="A125" s="1" t="s">
        <v>24</v>
      </c>
      <c r="B125" s="12">
        <v>1133.213</v>
      </c>
      <c r="C125" s="12">
        <v>1142.7650000000001</v>
      </c>
      <c r="D125" s="12">
        <v>1413.7370000000001</v>
      </c>
      <c r="E125" s="12">
        <v>524.49900000000002</v>
      </c>
      <c r="F125" s="12">
        <v>1397.6849999999999</v>
      </c>
      <c r="G125" s="12">
        <v>1413.5119999999999</v>
      </c>
    </row>
    <row r="126" spans="1:7" x14ac:dyDescent="0.35">
      <c r="A126" s="1" t="s">
        <v>25</v>
      </c>
      <c r="B126" s="12">
        <v>479.66</v>
      </c>
      <c r="C126" s="12">
        <v>453.2</v>
      </c>
      <c r="D126" s="12">
        <v>588</v>
      </c>
      <c r="E126" s="12">
        <v>253.85</v>
      </c>
      <c r="F126" s="12">
        <v>585</v>
      </c>
      <c r="G126" s="12">
        <v>594.52</v>
      </c>
    </row>
    <row r="127" spans="1:7" x14ac:dyDescent="0.35">
      <c r="A127" s="1" t="s">
        <v>20</v>
      </c>
      <c r="B127" s="12">
        <v>309.45999999999998</v>
      </c>
      <c r="C127" s="12">
        <v>270.39999999999998</v>
      </c>
      <c r="D127" s="12">
        <v>318.94</v>
      </c>
      <c r="E127" s="12">
        <v>206.06</v>
      </c>
      <c r="F127" s="12">
        <v>445.74</v>
      </c>
      <c r="G127" s="12">
        <v>523.22</v>
      </c>
    </row>
    <row r="128" spans="1:7" x14ac:dyDescent="0.35">
      <c r="A128" s="2" t="s">
        <v>21</v>
      </c>
      <c r="B128" s="12">
        <f>SUM(B124:B127)</f>
        <v>2879.3729999999996</v>
      </c>
      <c r="C128" s="12">
        <f t="shared" ref="C128:G128" si="15">SUM(C124:C127)</f>
        <v>2828.3650000000002</v>
      </c>
      <c r="D128" s="12">
        <f t="shared" si="15"/>
        <v>3618.6770000000001</v>
      </c>
      <c r="E128" s="12">
        <f t="shared" si="15"/>
        <v>1501.7889999999998</v>
      </c>
      <c r="F128" s="12">
        <f t="shared" si="15"/>
        <v>3608.0249999999996</v>
      </c>
      <c r="G128" s="12">
        <f t="shared" si="15"/>
        <v>3780.1120000000001</v>
      </c>
    </row>
    <row r="129" spans="1:7" x14ac:dyDescent="0.35">
      <c r="B129" s="6"/>
      <c r="C129" s="6"/>
      <c r="D129" s="6"/>
      <c r="E129" s="6"/>
      <c r="F129" s="6"/>
      <c r="G129" s="6"/>
    </row>
    <row r="130" spans="1:7" x14ac:dyDescent="0.35">
      <c r="A130" s="7" t="s">
        <v>48</v>
      </c>
      <c r="B130" s="4" t="s">
        <v>22</v>
      </c>
      <c r="C130" s="4"/>
      <c r="D130" s="4"/>
      <c r="E130" s="4"/>
      <c r="F130" s="4"/>
      <c r="G130" s="4"/>
    </row>
    <row r="131" spans="1:7" x14ac:dyDescent="0.35">
      <c r="A131" s="1"/>
      <c r="B131" s="14" t="s">
        <v>12</v>
      </c>
      <c r="C131" s="14" t="s">
        <v>13</v>
      </c>
      <c r="D131" s="14" t="s">
        <v>15</v>
      </c>
      <c r="E131" s="14" t="s">
        <v>14</v>
      </c>
      <c r="F131" s="14" t="s">
        <v>16</v>
      </c>
      <c r="G131" s="14" t="s">
        <v>17</v>
      </c>
    </row>
    <row r="132" spans="1:7" x14ac:dyDescent="0.35">
      <c r="A132" s="1" t="s">
        <v>36</v>
      </c>
      <c r="B132" s="12">
        <v>277.42</v>
      </c>
      <c r="C132" s="12">
        <v>330.82</v>
      </c>
      <c r="D132" s="12">
        <v>369.92</v>
      </c>
      <c r="E132" s="12">
        <v>227.68</v>
      </c>
      <c r="F132" s="12">
        <v>346.84</v>
      </c>
      <c r="G132" s="12">
        <v>356.09</v>
      </c>
    </row>
    <row r="133" spans="1:7" x14ac:dyDescent="0.35">
      <c r="A133" s="1" t="s">
        <v>24</v>
      </c>
      <c r="B133" s="12">
        <v>238.75800000000001</v>
      </c>
      <c r="C133" s="12">
        <v>336.351</v>
      </c>
      <c r="D133" s="12">
        <v>368.74299999999999</v>
      </c>
      <c r="E133" s="12">
        <v>201.46100000000001</v>
      </c>
      <c r="F133" s="12">
        <v>317.89400000000001</v>
      </c>
      <c r="G133" s="12">
        <v>367.553</v>
      </c>
    </row>
    <row r="134" spans="1:7" x14ac:dyDescent="0.35">
      <c r="A134" s="1" t="s">
        <v>25</v>
      </c>
      <c r="B134" s="12">
        <v>0</v>
      </c>
      <c r="C134" s="12">
        <v>0</v>
      </c>
      <c r="D134" s="12">
        <v>0</v>
      </c>
      <c r="E134" s="12">
        <v>0</v>
      </c>
      <c r="F134" s="12">
        <v>0</v>
      </c>
      <c r="G134" s="12">
        <v>0</v>
      </c>
    </row>
    <row r="135" spans="1:7" x14ac:dyDescent="0.35">
      <c r="A135" s="1" t="s">
        <v>20</v>
      </c>
      <c r="B135" s="12">
        <v>60.42</v>
      </c>
      <c r="C135" s="12">
        <v>60.38</v>
      </c>
      <c r="D135" s="12">
        <v>60.46</v>
      </c>
      <c r="E135" s="12">
        <v>45.24</v>
      </c>
      <c r="F135" s="12">
        <v>98.06</v>
      </c>
      <c r="G135" s="12">
        <v>114.72</v>
      </c>
    </row>
    <row r="136" spans="1:7" x14ac:dyDescent="0.35">
      <c r="A136" s="2" t="s">
        <v>21</v>
      </c>
      <c r="B136" s="12">
        <f>SUM(B132:B135)</f>
        <v>576.59799999999996</v>
      </c>
      <c r="C136" s="12">
        <f t="shared" ref="C136:G136" si="16">SUM(C132:C135)</f>
        <v>727.55100000000004</v>
      </c>
      <c r="D136" s="12">
        <f t="shared" si="16"/>
        <v>799.12300000000005</v>
      </c>
      <c r="E136" s="12">
        <f t="shared" si="16"/>
        <v>474.38100000000003</v>
      </c>
      <c r="F136" s="12">
        <f t="shared" si="16"/>
        <v>762.79399999999987</v>
      </c>
      <c r="G136" s="12">
        <f t="shared" si="16"/>
        <v>838.36300000000006</v>
      </c>
    </row>
    <row r="137" spans="1:7" x14ac:dyDescent="0.35">
      <c r="B137" s="6"/>
      <c r="C137" s="6"/>
      <c r="D137" s="6"/>
      <c r="E137" s="6"/>
      <c r="F137" s="6"/>
      <c r="G137" s="6"/>
    </row>
    <row r="138" spans="1:7" x14ac:dyDescent="0.35">
      <c r="A138" s="7" t="s">
        <v>49</v>
      </c>
      <c r="B138" s="4" t="s">
        <v>22</v>
      </c>
      <c r="C138" s="4"/>
      <c r="D138" s="4"/>
      <c r="E138" s="4"/>
      <c r="F138" s="4"/>
      <c r="G138" s="4"/>
    </row>
    <row r="139" spans="1:7" x14ac:dyDescent="0.35">
      <c r="A139" s="1"/>
      <c r="B139" s="14" t="s">
        <v>12</v>
      </c>
      <c r="C139" s="14" t="s">
        <v>13</v>
      </c>
      <c r="D139" s="14" t="s">
        <v>15</v>
      </c>
      <c r="E139" s="14" t="s">
        <v>14</v>
      </c>
      <c r="F139" s="14" t="s">
        <v>16</v>
      </c>
      <c r="G139" s="14" t="s">
        <v>17</v>
      </c>
    </row>
    <row r="140" spans="1:7" x14ac:dyDescent="0.35">
      <c r="A140" s="1" t="s">
        <v>36</v>
      </c>
      <c r="B140" s="12">
        <v>969.46</v>
      </c>
      <c r="C140" s="12">
        <v>1132.46</v>
      </c>
      <c r="D140" s="12">
        <v>1150.28</v>
      </c>
      <c r="E140" s="12">
        <v>543.08000000000004</v>
      </c>
      <c r="F140" s="12">
        <v>1452.9</v>
      </c>
      <c r="G140" s="12">
        <v>1385.98</v>
      </c>
    </row>
    <row r="141" spans="1:7" x14ac:dyDescent="0.35">
      <c r="A141" s="1" t="s">
        <v>24</v>
      </c>
      <c r="B141" s="12">
        <v>857.02599999999995</v>
      </c>
      <c r="C141" s="12">
        <v>975.91600000000005</v>
      </c>
      <c r="D141" s="12">
        <v>1130.202</v>
      </c>
      <c r="E141" s="12">
        <v>452.55900000000003</v>
      </c>
      <c r="F141" s="12">
        <v>1213.9380000000001</v>
      </c>
      <c r="G141" s="12">
        <v>1283.57</v>
      </c>
    </row>
    <row r="142" spans="1:7" x14ac:dyDescent="0.35">
      <c r="A142" s="1" t="s">
        <v>25</v>
      </c>
      <c r="B142" s="12">
        <v>458.06</v>
      </c>
      <c r="C142" s="12">
        <v>411.24</v>
      </c>
      <c r="D142" s="12">
        <v>618.79100000000005</v>
      </c>
      <c r="E142" s="12">
        <v>67.099999999999994</v>
      </c>
      <c r="F142" s="12">
        <v>626.9</v>
      </c>
      <c r="G142" s="12">
        <v>664.59</v>
      </c>
    </row>
    <row r="143" spans="1:7" x14ac:dyDescent="0.35">
      <c r="A143" s="1" t="s">
        <v>20</v>
      </c>
      <c r="B143" s="12">
        <v>359.3</v>
      </c>
      <c r="C143" s="12">
        <v>438.46</v>
      </c>
      <c r="D143" s="12">
        <v>342.44</v>
      </c>
      <c r="E143" s="12">
        <v>193.26</v>
      </c>
      <c r="F143" s="12">
        <v>636.67999999999995</v>
      </c>
      <c r="G143" s="12">
        <v>762.08</v>
      </c>
    </row>
    <row r="144" spans="1:7" x14ac:dyDescent="0.35">
      <c r="A144" s="2" t="s">
        <v>21</v>
      </c>
      <c r="B144" s="12">
        <f>SUM(B140:B143)</f>
        <v>2643.846</v>
      </c>
      <c r="C144" s="12">
        <f t="shared" ref="C144:G144" si="17">SUM(C140:C143)</f>
        <v>2958.076</v>
      </c>
      <c r="D144" s="12">
        <f t="shared" si="17"/>
        <v>3241.7130000000002</v>
      </c>
      <c r="E144" s="12">
        <f t="shared" si="17"/>
        <v>1255.999</v>
      </c>
      <c r="F144" s="12">
        <f t="shared" si="17"/>
        <v>3930.4180000000001</v>
      </c>
      <c r="G144" s="12">
        <f t="shared" si="17"/>
        <v>4096.22</v>
      </c>
    </row>
    <row r="145" spans="1:7" x14ac:dyDescent="0.35">
      <c r="B145" s="6"/>
      <c r="C145" s="6"/>
      <c r="D145" s="6"/>
      <c r="E145" s="6"/>
      <c r="F145" s="6"/>
      <c r="G145" s="6"/>
    </row>
    <row r="146" spans="1:7" x14ac:dyDescent="0.35">
      <c r="A146" s="7" t="s">
        <v>32</v>
      </c>
      <c r="B146" s="4" t="s">
        <v>22</v>
      </c>
      <c r="C146" s="4"/>
      <c r="D146" s="4"/>
      <c r="E146" s="4"/>
      <c r="F146" s="4"/>
      <c r="G146" s="4"/>
    </row>
    <row r="147" spans="1:7" x14ac:dyDescent="0.35">
      <c r="A147" s="1"/>
      <c r="B147" s="14" t="s">
        <v>12</v>
      </c>
      <c r="C147" s="14" t="s">
        <v>13</v>
      </c>
      <c r="D147" s="14" t="s">
        <v>15</v>
      </c>
      <c r="E147" s="14" t="s">
        <v>14</v>
      </c>
      <c r="F147" s="14" t="s">
        <v>16</v>
      </c>
      <c r="G147" s="14" t="s">
        <v>17</v>
      </c>
    </row>
    <row r="148" spans="1:7" x14ac:dyDescent="0.35">
      <c r="A148" s="1" t="s">
        <v>36</v>
      </c>
      <c r="B148" s="12">
        <v>218.02</v>
      </c>
      <c r="C148" s="12">
        <v>253.52</v>
      </c>
      <c r="D148" s="12">
        <v>292.18</v>
      </c>
      <c r="E148" s="12"/>
      <c r="F148" s="12">
        <v>272.08</v>
      </c>
      <c r="G148" s="12">
        <v>285.3</v>
      </c>
    </row>
    <row r="149" spans="1:7" x14ac:dyDescent="0.35">
      <c r="A149" s="1" t="s">
        <v>24</v>
      </c>
      <c r="B149" s="12">
        <v>149.637</v>
      </c>
      <c r="C149" s="12">
        <v>214.435</v>
      </c>
      <c r="D149" s="12">
        <v>260.96800000000002</v>
      </c>
      <c r="E149" s="12">
        <v>0.94</v>
      </c>
      <c r="F149" s="12">
        <v>237.03700000000001</v>
      </c>
      <c r="G149" s="12">
        <v>246.221</v>
      </c>
    </row>
    <row r="150" spans="1:7" x14ac:dyDescent="0.35">
      <c r="A150" s="1" t="s">
        <v>25</v>
      </c>
      <c r="B150" s="12">
        <v>0</v>
      </c>
      <c r="C150" s="12">
        <v>0</v>
      </c>
      <c r="D150" s="12">
        <v>0</v>
      </c>
      <c r="E150" s="12"/>
      <c r="F150" s="12">
        <v>0</v>
      </c>
      <c r="G150" s="12">
        <v>0</v>
      </c>
    </row>
    <row r="151" spans="1:7" x14ac:dyDescent="0.35">
      <c r="A151" s="1" t="s">
        <v>20</v>
      </c>
      <c r="B151" s="12">
        <v>24.58</v>
      </c>
      <c r="C151" s="12">
        <v>32.64</v>
      </c>
      <c r="D151" s="12">
        <v>37.96</v>
      </c>
      <c r="E151" s="12"/>
      <c r="F151" s="12">
        <v>33.96</v>
      </c>
      <c r="G151" s="12">
        <v>38.24</v>
      </c>
    </row>
    <row r="152" spans="1:7" x14ac:dyDescent="0.35">
      <c r="A152" s="2" t="s">
        <v>21</v>
      </c>
      <c r="B152" s="12">
        <f>SUM(B148:B151)</f>
        <v>392.23700000000002</v>
      </c>
      <c r="C152" s="12">
        <f t="shared" ref="C152:G152" si="18">SUM(C148:C151)</f>
        <v>500.59500000000003</v>
      </c>
      <c r="D152" s="12">
        <f t="shared" si="18"/>
        <v>591.10800000000006</v>
      </c>
      <c r="E152" s="12">
        <f t="shared" si="18"/>
        <v>0.94</v>
      </c>
      <c r="F152" s="12">
        <f t="shared" si="18"/>
        <v>543.077</v>
      </c>
      <c r="G152" s="12">
        <f t="shared" si="18"/>
        <v>569.76099999999997</v>
      </c>
    </row>
    <row r="153" spans="1:7" x14ac:dyDescent="0.35">
      <c r="B153" s="6"/>
      <c r="C153" s="6"/>
      <c r="D153" s="6"/>
      <c r="E153" s="6"/>
      <c r="F153" s="6"/>
      <c r="G153" s="6"/>
    </row>
    <row r="154" spans="1:7" x14ac:dyDescent="0.35">
      <c r="A154" s="7" t="s">
        <v>33</v>
      </c>
      <c r="B154" s="4" t="s">
        <v>22</v>
      </c>
      <c r="C154" s="4"/>
      <c r="D154" s="4"/>
      <c r="E154" s="4"/>
      <c r="F154" s="4"/>
      <c r="G154" s="4"/>
    </row>
    <row r="155" spans="1:7" x14ac:dyDescent="0.35">
      <c r="A155" s="1"/>
      <c r="B155" s="14" t="s">
        <v>12</v>
      </c>
      <c r="C155" s="14" t="s">
        <v>13</v>
      </c>
      <c r="D155" s="14" t="s">
        <v>15</v>
      </c>
      <c r="E155" s="14" t="s">
        <v>14</v>
      </c>
      <c r="F155" s="14" t="s">
        <v>16</v>
      </c>
      <c r="G155" s="14" t="s">
        <v>17</v>
      </c>
    </row>
    <row r="156" spans="1:7" x14ac:dyDescent="0.35">
      <c r="A156" s="1" t="s">
        <v>36</v>
      </c>
      <c r="B156" s="12">
        <v>130.44</v>
      </c>
      <c r="C156" s="12">
        <v>149.63999999999999</v>
      </c>
      <c r="D156" s="12">
        <v>158.82</v>
      </c>
      <c r="E156" s="12">
        <v>0</v>
      </c>
      <c r="F156" s="12">
        <v>115.16</v>
      </c>
      <c r="G156" s="12">
        <v>75.38</v>
      </c>
    </row>
    <row r="157" spans="1:7" x14ac:dyDescent="0.35">
      <c r="A157" s="1" t="s">
        <v>24</v>
      </c>
      <c r="B157" s="12">
        <v>78.361999999999995</v>
      </c>
      <c r="C157" s="12">
        <v>100.709</v>
      </c>
      <c r="D157" s="12">
        <v>98.769000000000005</v>
      </c>
      <c r="E157" s="12">
        <v>0</v>
      </c>
      <c r="F157" s="12">
        <v>56.893000000000001</v>
      </c>
      <c r="G157" s="12">
        <v>53.223999999999997</v>
      </c>
    </row>
    <row r="158" spans="1:7" x14ac:dyDescent="0.35">
      <c r="A158" s="1" t="s">
        <v>25</v>
      </c>
      <c r="B158" s="12">
        <v>0</v>
      </c>
      <c r="C158" s="12">
        <v>0</v>
      </c>
      <c r="D158" s="12">
        <v>0</v>
      </c>
      <c r="E158" s="12">
        <v>0</v>
      </c>
      <c r="F158" s="12">
        <v>0</v>
      </c>
      <c r="G158" s="12">
        <v>0</v>
      </c>
    </row>
    <row r="159" spans="1:7" x14ac:dyDescent="0.35">
      <c r="A159" s="1" t="s">
        <v>20</v>
      </c>
      <c r="B159" s="12">
        <v>113.88</v>
      </c>
      <c r="C159" s="12">
        <v>118.7</v>
      </c>
      <c r="D159" s="12">
        <v>115.5</v>
      </c>
      <c r="E159" s="12">
        <v>0</v>
      </c>
      <c r="F159" s="12">
        <v>150.63999999999999</v>
      </c>
      <c r="G159" s="12">
        <v>161.96</v>
      </c>
    </row>
    <row r="160" spans="1:7" x14ac:dyDescent="0.35">
      <c r="A160" s="2" t="s">
        <v>21</v>
      </c>
      <c r="B160" s="12">
        <f>SUM(B156:B159)</f>
        <v>322.68200000000002</v>
      </c>
      <c r="C160" s="12">
        <f>SUM(C156:C159)</f>
        <v>369.04899999999998</v>
      </c>
      <c r="D160" s="12">
        <f t="shared" ref="D160:G160" si="19">SUM(D156:D159)</f>
        <v>373.089</v>
      </c>
      <c r="E160" s="12">
        <f t="shared" si="19"/>
        <v>0</v>
      </c>
      <c r="F160" s="12">
        <f t="shared" si="19"/>
        <v>322.69299999999998</v>
      </c>
      <c r="G160" s="12">
        <f t="shared" si="19"/>
        <v>290.56399999999996</v>
      </c>
    </row>
    <row r="161" spans="1:7" x14ac:dyDescent="0.35">
      <c r="B161" s="6"/>
      <c r="C161" s="6"/>
      <c r="D161" s="6"/>
      <c r="E161" s="6"/>
      <c r="F161" s="6"/>
      <c r="G161" s="6"/>
    </row>
    <row r="162" spans="1:7" x14ac:dyDescent="0.35">
      <c r="A162" s="7" t="s">
        <v>34</v>
      </c>
      <c r="B162" s="4" t="s">
        <v>22</v>
      </c>
      <c r="C162" s="4"/>
      <c r="D162" s="4"/>
      <c r="E162" s="4"/>
      <c r="F162" s="4"/>
      <c r="G162" s="4"/>
    </row>
    <row r="163" spans="1:7" x14ac:dyDescent="0.35">
      <c r="A163" s="1"/>
      <c r="B163" s="4" t="s">
        <v>12</v>
      </c>
      <c r="C163" s="4" t="s">
        <v>13</v>
      </c>
      <c r="D163" s="4" t="s">
        <v>15</v>
      </c>
      <c r="E163" s="4" t="s">
        <v>14</v>
      </c>
      <c r="F163" s="4" t="s">
        <v>16</v>
      </c>
      <c r="G163" s="4" t="s">
        <v>17</v>
      </c>
    </row>
    <row r="164" spans="1:7" x14ac:dyDescent="0.35">
      <c r="A164" s="1" t="s">
        <v>36</v>
      </c>
      <c r="B164" s="9">
        <v>248.06</v>
      </c>
      <c r="C164" s="9">
        <v>251.08</v>
      </c>
      <c r="D164" s="9">
        <v>271.02</v>
      </c>
      <c r="E164" s="9">
        <v>148.76</v>
      </c>
      <c r="F164" s="9">
        <v>253.84</v>
      </c>
      <c r="G164" s="9">
        <v>267.72000000000003</v>
      </c>
    </row>
    <row r="165" spans="1:7" x14ac:dyDescent="0.35">
      <c r="A165" s="1" t="s">
        <v>24</v>
      </c>
      <c r="B165" s="9">
        <v>270.08</v>
      </c>
      <c r="C165" s="9">
        <v>354.34199999999998</v>
      </c>
      <c r="D165" s="9">
        <v>367.99200000000002</v>
      </c>
      <c r="E165" s="9">
        <v>158.42500000000001</v>
      </c>
      <c r="F165" s="9">
        <v>354.37</v>
      </c>
      <c r="G165" s="9">
        <v>383.959</v>
      </c>
    </row>
    <row r="166" spans="1:7" x14ac:dyDescent="0.35">
      <c r="A166" s="1" t="s">
        <v>25</v>
      </c>
      <c r="B166" s="9">
        <v>0</v>
      </c>
      <c r="C166" s="9">
        <v>0</v>
      </c>
      <c r="D166" s="9">
        <v>0</v>
      </c>
      <c r="E166" s="9">
        <v>0</v>
      </c>
      <c r="F166" s="9">
        <v>0</v>
      </c>
      <c r="G166" s="9">
        <v>0</v>
      </c>
    </row>
    <row r="167" spans="1:7" x14ac:dyDescent="0.35">
      <c r="A167" s="1" t="s">
        <v>20</v>
      </c>
      <c r="B167" s="9">
        <v>100.18</v>
      </c>
      <c r="C167" s="9">
        <v>115.48</v>
      </c>
      <c r="D167" s="9">
        <v>100.6</v>
      </c>
      <c r="E167" s="9">
        <v>113.84</v>
      </c>
      <c r="F167" s="9">
        <v>165.48</v>
      </c>
      <c r="G167" s="9">
        <v>192.48</v>
      </c>
    </row>
    <row r="168" spans="1:7" x14ac:dyDescent="0.35">
      <c r="A168" s="2" t="s">
        <v>21</v>
      </c>
      <c r="B168" s="9">
        <f>SUM(B164:B167)</f>
        <v>618.31999999999994</v>
      </c>
      <c r="C168" s="9">
        <f>SUM(C164:C167)</f>
        <v>720.90200000000004</v>
      </c>
      <c r="D168" s="9">
        <f>SUM(D164:D167)</f>
        <v>739.61199999999997</v>
      </c>
      <c r="E168" s="9">
        <f t="shared" ref="E168:G168" si="20">SUM(E164:E167)</f>
        <v>421.02499999999998</v>
      </c>
      <c r="F168" s="9">
        <f t="shared" si="20"/>
        <v>773.69</v>
      </c>
      <c r="G168" s="9">
        <f t="shared" si="20"/>
        <v>844.15900000000011</v>
      </c>
    </row>
    <row r="169" spans="1:7" x14ac:dyDescent="0.35">
      <c r="B169" s="6"/>
      <c r="C169" s="6"/>
      <c r="D169" s="6"/>
      <c r="E169" s="6"/>
      <c r="F169" s="6"/>
      <c r="G169" s="6"/>
    </row>
    <row r="170" spans="1:7" x14ac:dyDescent="0.35">
      <c r="A170" s="8" t="s">
        <v>35</v>
      </c>
      <c r="B170" s="4" t="s">
        <v>22</v>
      </c>
      <c r="C170" s="4"/>
      <c r="D170" s="4"/>
      <c r="E170" s="4"/>
      <c r="F170" s="4"/>
      <c r="G170" s="4"/>
    </row>
    <row r="171" spans="1:7" x14ac:dyDescent="0.35">
      <c r="A171" s="1"/>
      <c r="B171" s="14" t="s">
        <v>12</v>
      </c>
      <c r="C171" s="14" t="s">
        <v>13</v>
      </c>
      <c r="D171" s="14" t="s">
        <v>15</v>
      </c>
      <c r="E171" s="14" t="s">
        <v>14</v>
      </c>
      <c r="F171" s="14" t="s">
        <v>16</v>
      </c>
      <c r="G171" s="14" t="s">
        <v>17</v>
      </c>
    </row>
    <row r="172" spans="1:7" x14ac:dyDescent="0.35">
      <c r="A172" s="1" t="s">
        <v>18</v>
      </c>
      <c r="B172" s="14">
        <f>B164+B156+B148+B140+B132+B124+B116+B108+B100+B92+B84+B76+B68+B60+B52+B44+B36+B28+B20+B12+B4</f>
        <v>10924.259999999998</v>
      </c>
      <c r="C172" s="14">
        <f t="shared" ref="C172:G172" si="21">C164+C156+C148+C140+C132+C124+C116+C108+C100+C92+C84+C76+C68+C60+C52+C44+C36+C28+C20+C12+C4</f>
        <v>11874.960000000001</v>
      </c>
      <c r="D172" s="14">
        <f t="shared" si="21"/>
        <v>13678.46</v>
      </c>
      <c r="E172" s="14">
        <f t="shared" si="21"/>
        <v>4751.1200000000008</v>
      </c>
      <c r="F172" s="14">
        <f t="shared" si="21"/>
        <v>13972.580000000002</v>
      </c>
      <c r="G172" s="14">
        <f t="shared" si="21"/>
        <v>14697.17</v>
      </c>
    </row>
    <row r="173" spans="1:7" x14ac:dyDescent="0.35">
      <c r="A173" s="1" t="s">
        <v>24</v>
      </c>
      <c r="B173" s="14">
        <f t="shared" ref="B173:G173" si="22">B165+B157+B149+B141+B133+B125+B117+B109+B101+B93+B85+B77+B69+B61+B53+B45+B37+B29+B21+B13+B5</f>
        <v>9945.4550000000017</v>
      </c>
      <c r="C173" s="14">
        <f t="shared" si="22"/>
        <v>11302.596000000001</v>
      </c>
      <c r="D173" s="14">
        <f t="shared" si="22"/>
        <v>13133.203000000001</v>
      </c>
      <c r="E173" s="14">
        <f t="shared" si="22"/>
        <v>4224.7669999999998</v>
      </c>
      <c r="F173" s="14">
        <f t="shared" si="22"/>
        <v>13528.746999999996</v>
      </c>
      <c r="G173" s="14">
        <f t="shared" si="22"/>
        <v>14667.953</v>
      </c>
    </row>
    <row r="174" spans="1:7" x14ac:dyDescent="0.35">
      <c r="A174" s="1" t="s">
        <v>25</v>
      </c>
      <c r="B174" s="14">
        <f t="shared" ref="B174:G174" si="23">B166+B158+B150+B142+B134+B126+B118+B110+B102+B94+B86+B78+B70+B62+B54+B46+B38+B30+B22+B14+B6</f>
        <v>3824.26</v>
      </c>
      <c r="C174" s="14">
        <f t="shared" si="23"/>
        <v>3965.4400000000005</v>
      </c>
      <c r="D174" s="14">
        <f t="shared" si="23"/>
        <v>5023.8560000000007</v>
      </c>
      <c r="E174" s="14">
        <f t="shared" si="23"/>
        <v>1576.1899999999998</v>
      </c>
      <c r="F174" s="14">
        <f t="shared" si="23"/>
        <v>5779.34</v>
      </c>
      <c r="G174" s="14">
        <f t="shared" si="23"/>
        <v>5833.027</v>
      </c>
    </row>
    <row r="175" spans="1:7" x14ac:dyDescent="0.35">
      <c r="A175" s="1" t="s">
        <v>71</v>
      </c>
      <c r="B175" s="14">
        <f>SUM(B173:B174)</f>
        <v>13769.715000000002</v>
      </c>
      <c r="C175" s="14">
        <f t="shared" ref="C175:G175" si="24">SUM(C173:C174)</f>
        <v>15268.036000000002</v>
      </c>
      <c r="D175" s="14">
        <f t="shared" si="24"/>
        <v>18157.059000000001</v>
      </c>
      <c r="E175" s="14">
        <f t="shared" si="24"/>
        <v>5800.9569999999994</v>
      </c>
      <c r="F175" s="14">
        <f t="shared" si="24"/>
        <v>19308.086999999996</v>
      </c>
      <c r="G175" s="14">
        <f t="shared" si="24"/>
        <v>20500.98</v>
      </c>
    </row>
    <row r="176" spans="1:7" x14ac:dyDescent="0.35">
      <c r="A176" s="1" t="s">
        <v>20</v>
      </c>
      <c r="B176" s="14">
        <f t="shared" ref="B176:G176" si="25">B167+B159+B151+B143+B135+B127+B119+B111+B103+B95+B87+B79+B71+B63+B55+B47+B39+B31+B23+B15+B7</f>
        <v>4381.1400000000003</v>
      </c>
      <c r="C176" s="14">
        <f t="shared" si="25"/>
        <v>4351.3599999999997</v>
      </c>
      <c r="D176" s="14">
        <f t="shared" si="25"/>
        <v>4538.1000000000013</v>
      </c>
      <c r="E176" s="14">
        <f t="shared" si="25"/>
        <v>1931.38</v>
      </c>
      <c r="F176" s="14">
        <f t="shared" si="25"/>
        <v>7414.1900000000005</v>
      </c>
      <c r="G176" s="14">
        <f t="shared" si="25"/>
        <v>8597.2029999999995</v>
      </c>
    </row>
    <row r="177" spans="1:7" x14ac:dyDescent="0.35">
      <c r="A177" s="2" t="s">
        <v>21</v>
      </c>
      <c r="B177" s="14">
        <f>SUM(B172:B176)</f>
        <v>42844.83</v>
      </c>
      <c r="C177" s="14">
        <f t="shared" ref="C177:G177" si="26">SUM(C172:C176)</f>
        <v>46762.392000000007</v>
      </c>
      <c r="D177" s="14">
        <f t="shared" si="26"/>
        <v>54530.678</v>
      </c>
      <c r="E177" s="14">
        <f t="shared" si="26"/>
        <v>18284.414000000001</v>
      </c>
      <c r="F177" s="14">
        <f t="shared" si="26"/>
        <v>60002.944000000003</v>
      </c>
      <c r="G177" s="14">
        <f t="shared" si="26"/>
        <v>64296.333000000006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16DA-1431-460A-B01E-9DB6585E6E89}">
  <sheetPr>
    <tabColor theme="4"/>
  </sheetPr>
  <dimension ref="A1:K121"/>
  <sheetViews>
    <sheetView topLeftCell="A103" workbookViewId="0">
      <selection activeCell="B112" sqref="B112:G114"/>
    </sheetView>
  </sheetViews>
  <sheetFormatPr defaultRowHeight="14.5" x14ac:dyDescent="0.35"/>
  <cols>
    <col min="1" max="1" width="30.81640625" customWidth="1"/>
    <col min="2" max="7" width="12.1796875" customWidth="1"/>
  </cols>
  <sheetData>
    <row r="1" spans="1:10" x14ac:dyDescent="0.35">
      <c r="A1" s="7" t="s">
        <v>0</v>
      </c>
      <c r="B1" s="4" t="s">
        <v>22</v>
      </c>
      <c r="C1" s="4"/>
      <c r="D1" s="4"/>
      <c r="E1" s="4" t="s">
        <v>50</v>
      </c>
      <c r="F1" s="4"/>
      <c r="G1" s="4"/>
    </row>
    <row r="2" spans="1:10" x14ac:dyDescent="0.35">
      <c r="A2" s="1"/>
      <c r="B2" s="14" t="s">
        <v>54</v>
      </c>
      <c r="C2" s="14" t="s">
        <v>55</v>
      </c>
      <c r="D2" s="14" t="s">
        <v>56</v>
      </c>
      <c r="E2" s="14" t="s">
        <v>57</v>
      </c>
      <c r="F2" s="14" t="s">
        <v>58</v>
      </c>
      <c r="G2" s="14" t="s">
        <v>59</v>
      </c>
    </row>
    <row r="3" spans="1:10" x14ac:dyDescent="0.35">
      <c r="A3" s="1" t="s">
        <v>36</v>
      </c>
      <c r="B3" s="11">
        <v>10258.769</v>
      </c>
      <c r="C3" s="12">
        <v>10641.914000000001</v>
      </c>
      <c r="D3" s="12">
        <v>11427.019</v>
      </c>
      <c r="E3" s="12">
        <v>11298.023999999999</v>
      </c>
      <c r="F3" s="12">
        <v>9972.366</v>
      </c>
      <c r="G3" s="12">
        <v>9676.3130000000001</v>
      </c>
    </row>
    <row r="4" spans="1:10" x14ac:dyDescent="0.35">
      <c r="A4" s="1" t="s">
        <v>19</v>
      </c>
      <c r="B4" s="12">
        <v>4015.7689999999998</v>
      </c>
      <c r="C4" s="12">
        <v>4401.3149999999996</v>
      </c>
      <c r="D4" s="12">
        <v>4393.2389999999996</v>
      </c>
      <c r="E4" s="12">
        <v>5110.1559999999999</v>
      </c>
      <c r="F4" s="12">
        <v>4465.2740000000003</v>
      </c>
      <c r="G4" s="12">
        <v>4534.2879999999996</v>
      </c>
    </row>
    <row r="5" spans="1:10" x14ac:dyDescent="0.35">
      <c r="A5" s="1" t="s">
        <v>37</v>
      </c>
      <c r="B5" s="12">
        <v>1336.16</v>
      </c>
      <c r="C5" s="17"/>
      <c r="D5" s="17"/>
      <c r="E5" s="17"/>
      <c r="F5" s="17"/>
      <c r="G5" s="17"/>
    </row>
    <row r="6" spans="1:10" x14ac:dyDescent="0.35">
      <c r="A6" s="1" t="s">
        <v>51</v>
      </c>
      <c r="B6" s="17"/>
      <c r="C6" s="18">
        <v>3863.86</v>
      </c>
      <c r="D6" s="18">
        <v>6281.42</v>
      </c>
      <c r="E6" s="18">
        <v>5048.84</v>
      </c>
      <c r="F6" s="18">
        <v>4982.0600000000004</v>
      </c>
      <c r="G6" s="18">
        <v>4448.1400000000003</v>
      </c>
    </row>
    <row r="7" spans="1:10" x14ac:dyDescent="0.35">
      <c r="A7" s="1" t="s">
        <v>52</v>
      </c>
      <c r="B7" s="12">
        <v>3209.38</v>
      </c>
      <c r="C7" s="12">
        <v>122.56</v>
      </c>
      <c r="D7" s="12">
        <v>280.32</v>
      </c>
      <c r="E7" s="12">
        <v>179.46</v>
      </c>
      <c r="F7" s="12">
        <v>265.86</v>
      </c>
      <c r="G7" s="12">
        <v>337.7</v>
      </c>
    </row>
    <row r="8" spans="1:10" x14ac:dyDescent="0.35">
      <c r="A8" s="2" t="s">
        <v>21</v>
      </c>
      <c r="B8" s="20">
        <f>SUM(B3:B7)</f>
        <v>18820.078000000001</v>
      </c>
      <c r="C8" s="20">
        <f t="shared" ref="C8:G8" si="0">SUM(C3:C7)</f>
        <v>19029.649000000001</v>
      </c>
      <c r="D8" s="20">
        <f t="shared" si="0"/>
        <v>22381.998</v>
      </c>
      <c r="E8" s="20">
        <f t="shared" si="0"/>
        <v>21636.48</v>
      </c>
      <c r="F8" s="20">
        <f t="shared" si="0"/>
        <v>19685.560000000001</v>
      </c>
      <c r="G8" s="20">
        <f t="shared" si="0"/>
        <v>18996.440999999999</v>
      </c>
    </row>
    <row r="9" spans="1:10" x14ac:dyDescent="0.35">
      <c r="A9" s="3"/>
      <c r="B9" s="5"/>
      <c r="C9" s="5"/>
      <c r="D9" s="5"/>
      <c r="E9" s="5"/>
      <c r="F9" s="5"/>
      <c r="G9" s="5"/>
    </row>
    <row r="10" spans="1:10" x14ac:dyDescent="0.35">
      <c r="A10" s="3"/>
      <c r="B10" s="5"/>
      <c r="C10" s="5"/>
      <c r="D10" s="5"/>
      <c r="E10" s="5"/>
      <c r="F10" s="5"/>
      <c r="G10" s="5"/>
    </row>
    <row r="11" spans="1:10" x14ac:dyDescent="0.35">
      <c r="A11" s="7" t="s">
        <v>1</v>
      </c>
      <c r="B11" s="4" t="s">
        <v>22</v>
      </c>
      <c r="C11" s="4"/>
      <c r="D11" s="4"/>
      <c r="E11" s="4"/>
      <c r="F11" s="4"/>
      <c r="G11" s="4"/>
    </row>
    <row r="12" spans="1:10" x14ac:dyDescent="0.35">
      <c r="A12" s="1"/>
      <c r="B12" s="14" t="s">
        <v>54</v>
      </c>
      <c r="C12" s="14" t="s">
        <v>55</v>
      </c>
      <c r="D12" s="14" t="s">
        <v>56</v>
      </c>
      <c r="E12" s="14" t="s">
        <v>57</v>
      </c>
      <c r="F12" s="14" t="s">
        <v>58</v>
      </c>
      <c r="G12" s="14" t="s">
        <v>59</v>
      </c>
    </row>
    <row r="13" spans="1:10" x14ac:dyDescent="0.35">
      <c r="A13" s="1" t="s">
        <v>36</v>
      </c>
      <c r="B13" s="18">
        <v>6922.7269999999999</v>
      </c>
      <c r="C13" s="12">
        <v>7010.4740000000002</v>
      </c>
      <c r="D13" s="12">
        <v>7602.7640000000001</v>
      </c>
      <c r="E13" s="12">
        <v>7586.9380000000001</v>
      </c>
      <c r="F13" s="12">
        <v>6449.2860000000001</v>
      </c>
      <c r="G13" s="12">
        <v>6595.9260000000004</v>
      </c>
      <c r="H13" s="23"/>
      <c r="I13" s="23"/>
      <c r="J13" s="23"/>
    </row>
    <row r="14" spans="1:10" x14ac:dyDescent="0.35">
      <c r="A14" s="1" t="s">
        <v>19</v>
      </c>
      <c r="B14" s="12">
        <v>2897.0430000000001</v>
      </c>
      <c r="C14" s="12">
        <v>3111.127</v>
      </c>
      <c r="D14" s="12">
        <v>3209.7849999999999</v>
      </c>
      <c r="E14" s="12">
        <v>3507.328</v>
      </c>
      <c r="F14" s="12">
        <v>3096.973</v>
      </c>
      <c r="G14" s="12">
        <v>3155.9340000000002</v>
      </c>
    </row>
    <row r="15" spans="1:10" x14ac:dyDescent="0.35">
      <c r="A15" s="1" t="s">
        <v>37</v>
      </c>
      <c r="B15" s="12">
        <v>1175.4000000000001</v>
      </c>
      <c r="C15" s="12">
        <v>1033.94</v>
      </c>
      <c r="D15" s="12">
        <v>1129.5999999999999</v>
      </c>
      <c r="E15" s="12">
        <v>1171.92</v>
      </c>
      <c r="F15" s="12">
        <v>1046.8800000000001</v>
      </c>
      <c r="G15" s="12">
        <v>1027.44</v>
      </c>
    </row>
    <row r="16" spans="1:10" x14ac:dyDescent="0.35">
      <c r="A16" s="1" t="s">
        <v>51</v>
      </c>
      <c r="B16" s="17"/>
      <c r="C16" s="17"/>
      <c r="D16" s="17"/>
      <c r="E16" s="17"/>
      <c r="F16" s="17"/>
      <c r="G16" s="17"/>
    </row>
    <row r="17" spans="1:7" x14ac:dyDescent="0.35">
      <c r="A17" s="1" t="s">
        <v>52</v>
      </c>
      <c r="B17" s="12">
        <v>3761.94</v>
      </c>
      <c r="C17" s="12">
        <v>2832.48</v>
      </c>
      <c r="D17" s="12">
        <v>4895.2299999999996</v>
      </c>
      <c r="E17" s="12">
        <v>4123.92</v>
      </c>
      <c r="F17" s="12">
        <v>3883.29</v>
      </c>
      <c r="G17" s="12">
        <v>3173.06</v>
      </c>
    </row>
    <row r="18" spans="1:7" x14ac:dyDescent="0.35">
      <c r="A18" s="2" t="s">
        <v>21</v>
      </c>
      <c r="B18" s="20">
        <f>SUM(B13:B17)</f>
        <v>14757.11</v>
      </c>
      <c r="C18" s="20">
        <f t="shared" ref="C18:F18" si="1">SUM(C13:C17)</f>
        <v>13988.021000000001</v>
      </c>
      <c r="D18" s="20">
        <f t="shared" si="1"/>
        <v>16837.379000000001</v>
      </c>
      <c r="E18" s="20">
        <f t="shared" si="1"/>
        <v>16390.106</v>
      </c>
      <c r="F18" s="20">
        <f t="shared" si="1"/>
        <v>14476.429</v>
      </c>
      <c r="G18" s="20">
        <f>SUM(G13:G17)</f>
        <v>13952.36</v>
      </c>
    </row>
    <row r="19" spans="1:7" x14ac:dyDescent="0.35">
      <c r="A19" t="s">
        <v>22</v>
      </c>
      <c r="B19" s="6"/>
      <c r="C19" s="6"/>
      <c r="D19" s="6"/>
      <c r="E19" s="6"/>
      <c r="F19" s="6"/>
      <c r="G19" s="6"/>
    </row>
    <row r="20" spans="1:7" x14ac:dyDescent="0.35">
      <c r="A20" s="7" t="s">
        <v>2</v>
      </c>
      <c r="B20" s="4" t="s">
        <v>22</v>
      </c>
      <c r="C20" s="4"/>
      <c r="D20" s="4"/>
      <c r="E20" s="4"/>
      <c r="F20" s="4"/>
      <c r="G20" s="4"/>
    </row>
    <row r="21" spans="1:7" x14ac:dyDescent="0.35">
      <c r="A21" s="1"/>
      <c r="B21" s="14" t="s">
        <v>54</v>
      </c>
      <c r="C21" s="14" t="s">
        <v>55</v>
      </c>
      <c r="D21" s="14" t="s">
        <v>56</v>
      </c>
      <c r="E21" s="14" t="s">
        <v>57</v>
      </c>
      <c r="F21" s="14" t="s">
        <v>58</v>
      </c>
      <c r="G21" s="14" t="s">
        <v>59</v>
      </c>
    </row>
    <row r="22" spans="1:7" x14ac:dyDescent="0.35">
      <c r="A22" s="1" t="s">
        <v>36</v>
      </c>
      <c r="B22" s="12">
        <v>4438.348</v>
      </c>
      <c r="C22" s="12">
        <v>4190.9849999999997</v>
      </c>
      <c r="D22" s="12">
        <v>4624.0450000000001</v>
      </c>
      <c r="E22" s="12">
        <v>4607.8900000000003</v>
      </c>
      <c r="F22" s="12">
        <v>3761.4169999999999</v>
      </c>
      <c r="G22" s="1">
        <v>3670.8939999999998</v>
      </c>
    </row>
    <row r="23" spans="1:7" x14ac:dyDescent="0.35">
      <c r="A23" s="1" t="s">
        <v>19</v>
      </c>
      <c r="B23" s="12">
        <v>1220.463</v>
      </c>
      <c r="C23" s="12">
        <v>1433.72</v>
      </c>
      <c r="D23" s="12">
        <v>1502.8979999999999</v>
      </c>
      <c r="E23" s="12">
        <v>1750.037</v>
      </c>
      <c r="F23" s="12">
        <v>1641.396</v>
      </c>
      <c r="G23" s="1">
        <v>1821.22</v>
      </c>
    </row>
    <row r="24" spans="1:7" x14ac:dyDescent="0.35">
      <c r="A24" s="1" t="s">
        <v>37</v>
      </c>
      <c r="B24" s="12">
        <v>247.82</v>
      </c>
      <c r="C24" s="12">
        <v>271.74</v>
      </c>
      <c r="D24" s="12">
        <v>309.52</v>
      </c>
      <c r="E24" s="12">
        <v>361.2</v>
      </c>
      <c r="F24" s="12">
        <v>251.7</v>
      </c>
      <c r="G24" s="1">
        <v>248.16</v>
      </c>
    </row>
    <row r="25" spans="1:7" x14ac:dyDescent="0.35">
      <c r="A25" s="1" t="s">
        <v>51</v>
      </c>
      <c r="B25" s="17"/>
      <c r="C25" s="17"/>
      <c r="D25" s="17"/>
      <c r="E25" s="17"/>
      <c r="F25" s="17"/>
      <c r="G25" s="17"/>
    </row>
    <row r="26" spans="1:7" x14ac:dyDescent="0.35">
      <c r="A26" s="1" t="s">
        <v>52</v>
      </c>
      <c r="B26" s="12">
        <v>1417.44</v>
      </c>
      <c r="C26" s="12">
        <v>895.16700000000003</v>
      </c>
      <c r="D26" s="12">
        <v>1672.62</v>
      </c>
      <c r="E26" s="12">
        <v>1430.74</v>
      </c>
      <c r="F26" s="12">
        <v>1180.48</v>
      </c>
      <c r="G26" s="1">
        <v>976.18</v>
      </c>
    </row>
    <row r="27" spans="1:7" x14ac:dyDescent="0.35">
      <c r="A27" s="2" t="s">
        <v>21</v>
      </c>
      <c r="B27" s="20">
        <f>SUM(B22:B26)</f>
        <v>7324.0709999999999</v>
      </c>
      <c r="C27" s="20">
        <f t="shared" ref="C27:E27" si="2">SUM(C22:C26)</f>
        <v>6791.6120000000001</v>
      </c>
      <c r="D27" s="20">
        <f t="shared" si="2"/>
        <v>8109.0829999999996</v>
      </c>
      <c r="E27" s="20">
        <f t="shared" si="2"/>
        <v>8149.8670000000002</v>
      </c>
      <c r="F27" s="20">
        <f>SUM(F22:F26)</f>
        <v>6834.9930000000004</v>
      </c>
      <c r="G27" s="20">
        <f>SUM(G22:G26)</f>
        <v>6716.4539999999997</v>
      </c>
    </row>
    <row r="28" spans="1:7" x14ac:dyDescent="0.35">
      <c r="B28" s="6"/>
      <c r="C28" s="6"/>
      <c r="D28" s="6"/>
      <c r="E28" s="6"/>
      <c r="F28" s="6"/>
      <c r="G28" s="6"/>
    </row>
    <row r="29" spans="1:7" x14ac:dyDescent="0.35">
      <c r="A29" s="7" t="s">
        <v>3</v>
      </c>
      <c r="B29" s="4" t="s">
        <v>22</v>
      </c>
      <c r="C29" s="4"/>
      <c r="D29" s="4"/>
      <c r="E29" s="4"/>
      <c r="F29" s="4"/>
      <c r="G29" s="4"/>
    </row>
    <row r="30" spans="1:7" x14ac:dyDescent="0.35">
      <c r="A30" s="1"/>
      <c r="B30" s="14" t="s">
        <v>54</v>
      </c>
      <c r="C30" s="14" t="s">
        <v>55</v>
      </c>
      <c r="D30" s="14" t="s">
        <v>56</v>
      </c>
      <c r="E30" s="14" t="s">
        <v>57</v>
      </c>
      <c r="F30" s="14" t="s">
        <v>58</v>
      </c>
      <c r="G30" s="14" t="s">
        <v>59</v>
      </c>
    </row>
    <row r="31" spans="1:7" x14ac:dyDescent="0.35">
      <c r="A31" s="1" t="s">
        <v>36</v>
      </c>
      <c r="B31" s="12">
        <v>4130.1459999999997</v>
      </c>
      <c r="C31" s="12">
        <v>4199.3779999999997</v>
      </c>
      <c r="D31" s="12">
        <v>4540.143</v>
      </c>
      <c r="E31" s="12">
        <v>4703.3689999999997</v>
      </c>
      <c r="F31" s="12">
        <v>3912.92</v>
      </c>
      <c r="G31" s="12">
        <v>3965.3960000000002</v>
      </c>
    </row>
    <row r="32" spans="1:7" x14ac:dyDescent="0.35">
      <c r="A32" s="1" t="s">
        <v>19</v>
      </c>
      <c r="B32" s="12">
        <v>1729.837</v>
      </c>
      <c r="C32" s="12">
        <v>1823.953</v>
      </c>
      <c r="D32" s="12">
        <v>1804.623</v>
      </c>
      <c r="E32" s="12">
        <v>2144.8119999999999</v>
      </c>
      <c r="F32" s="12">
        <v>2039.3309999999999</v>
      </c>
      <c r="G32" s="12">
        <v>1954.501</v>
      </c>
    </row>
    <row r="33" spans="1:7" x14ac:dyDescent="0.35">
      <c r="A33" s="1" t="s">
        <v>37</v>
      </c>
      <c r="B33" s="12">
        <v>650.04</v>
      </c>
      <c r="C33" s="12">
        <v>693.26</v>
      </c>
      <c r="D33" s="12">
        <v>764.72</v>
      </c>
      <c r="E33" s="12">
        <v>795.42</v>
      </c>
      <c r="F33" s="12">
        <v>696.46</v>
      </c>
      <c r="G33" s="12">
        <v>684.82</v>
      </c>
    </row>
    <row r="34" spans="1:7" x14ac:dyDescent="0.35">
      <c r="A34" s="1" t="s">
        <v>51</v>
      </c>
      <c r="B34" s="17"/>
      <c r="C34" s="17"/>
      <c r="D34" s="17"/>
      <c r="E34" s="17"/>
      <c r="F34" s="17"/>
      <c r="G34" s="17"/>
    </row>
    <row r="35" spans="1:7" x14ac:dyDescent="0.35">
      <c r="A35" s="1" t="s">
        <v>52</v>
      </c>
      <c r="B35" s="12">
        <v>1810.36</v>
      </c>
      <c r="C35" s="12">
        <v>1331.04</v>
      </c>
      <c r="D35" s="12">
        <v>2379.64</v>
      </c>
      <c r="E35" s="12">
        <v>1839.62</v>
      </c>
      <c r="F35" s="12">
        <v>1637.24</v>
      </c>
      <c r="G35" s="12">
        <v>1446.22</v>
      </c>
    </row>
    <row r="36" spans="1:7" x14ac:dyDescent="0.35">
      <c r="A36" s="2" t="s">
        <v>21</v>
      </c>
      <c r="B36" s="20">
        <f>SUM(B31:B35)</f>
        <v>8320.3829999999998</v>
      </c>
      <c r="C36" s="20">
        <f t="shared" ref="C36:G36" si="3">SUM(C31:C35)</f>
        <v>8047.6310000000003</v>
      </c>
      <c r="D36" s="20">
        <f t="shared" si="3"/>
        <v>9489.1260000000002</v>
      </c>
      <c r="E36" s="20">
        <f t="shared" si="3"/>
        <v>9483.2209999999995</v>
      </c>
      <c r="F36" s="20">
        <f t="shared" si="3"/>
        <v>8285.9510000000009</v>
      </c>
      <c r="G36" s="20">
        <f t="shared" si="3"/>
        <v>8050.9369999999999</v>
      </c>
    </row>
    <row r="37" spans="1:7" x14ac:dyDescent="0.35">
      <c r="B37" s="6"/>
      <c r="C37" s="6"/>
      <c r="D37" s="6"/>
      <c r="E37" s="6"/>
      <c r="F37" s="6"/>
      <c r="G37" s="6"/>
    </row>
    <row r="38" spans="1:7" x14ac:dyDescent="0.35">
      <c r="A38" s="7" t="s">
        <v>4</v>
      </c>
      <c r="B38" s="4" t="s">
        <v>22</v>
      </c>
      <c r="C38" s="4"/>
      <c r="D38" s="4"/>
      <c r="E38" s="4"/>
      <c r="F38" s="4"/>
      <c r="G38" s="4"/>
    </row>
    <row r="39" spans="1:7" x14ac:dyDescent="0.35">
      <c r="A39" s="1"/>
      <c r="B39" s="14" t="s">
        <v>54</v>
      </c>
      <c r="C39" s="14" t="s">
        <v>55</v>
      </c>
      <c r="D39" s="14" t="s">
        <v>56</v>
      </c>
      <c r="E39" s="14" t="s">
        <v>57</v>
      </c>
      <c r="F39" s="14" t="s">
        <v>58</v>
      </c>
      <c r="G39" s="14" t="s">
        <v>59</v>
      </c>
    </row>
    <row r="40" spans="1:7" x14ac:dyDescent="0.35">
      <c r="A40" s="1" t="s">
        <v>36</v>
      </c>
      <c r="B40" s="12">
        <v>7768.6130000000003</v>
      </c>
      <c r="C40" s="12">
        <v>7959.8190000000004</v>
      </c>
      <c r="D40" s="12">
        <v>8813.6640000000007</v>
      </c>
      <c r="E40" s="12">
        <v>8682.4549999999999</v>
      </c>
      <c r="F40" s="12">
        <v>7896.1289999999999</v>
      </c>
      <c r="G40" s="12">
        <v>7896.152</v>
      </c>
    </row>
    <row r="41" spans="1:7" x14ac:dyDescent="0.35">
      <c r="A41" s="1" t="s">
        <v>19</v>
      </c>
      <c r="B41" s="12">
        <v>3520.473</v>
      </c>
      <c r="C41" s="12">
        <v>3844.8910000000001</v>
      </c>
      <c r="D41" s="12">
        <v>4063.9070000000002</v>
      </c>
      <c r="E41" s="12">
        <v>4359.4790000000003</v>
      </c>
      <c r="F41" s="12">
        <v>3526.643</v>
      </c>
      <c r="G41" s="12">
        <v>3862.5859999999998</v>
      </c>
    </row>
    <row r="42" spans="1:7" x14ac:dyDescent="0.35">
      <c r="A42" s="1" t="s">
        <v>37</v>
      </c>
      <c r="B42" s="12">
        <v>1500.06</v>
      </c>
      <c r="C42" s="12">
        <v>1442.44</v>
      </c>
      <c r="D42" s="12">
        <v>1545.72</v>
      </c>
      <c r="E42" s="12">
        <v>1566.54</v>
      </c>
      <c r="F42" s="12">
        <v>1313.52</v>
      </c>
      <c r="G42" s="12">
        <v>1247.8800000000001</v>
      </c>
    </row>
    <row r="43" spans="1:7" x14ac:dyDescent="0.35">
      <c r="A43" s="1" t="s">
        <v>51</v>
      </c>
      <c r="B43" s="17"/>
      <c r="C43" s="17"/>
      <c r="D43" s="17"/>
      <c r="E43" s="17"/>
      <c r="F43" s="17"/>
      <c r="G43" s="17"/>
    </row>
    <row r="44" spans="1:7" x14ac:dyDescent="0.35">
      <c r="A44" s="1" t="s">
        <v>52</v>
      </c>
      <c r="B44" s="12">
        <v>4651.26</v>
      </c>
      <c r="C44" s="12">
        <v>2934.78</v>
      </c>
      <c r="D44" s="12">
        <v>6099.1260000000002</v>
      </c>
      <c r="E44" s="12">
        <v>5359.39</v>
      </c>
      <c r="F44" s="12">
        <v>4811.53</v>
      </c>
      <c r="G44" s="12">
        <v>4034.26</v>
      </c>
    </row>
    <row r="45" spans="1:7" x14ac:dyDescent="0.35">
      <c r="A45" s="2" t="s">
        <v>21</v>
      </c>
      <c r="B45" s="20">
        <f>SUM(B40:B44)</f>
        <v>17440.405999999999</v>
      </c>
      <c r="C45" s="20">
        <f t="shared" ref="C45:G45" si="4">SUM(C40:C44)</f>
        <v>16181.930000000002</v>
      </c>
      <c r="D45" s="20">
        <f t="shared" si="4"/>
        <v>20522.417000000001</v>
      </c>
      <c r="E45" s="20">
        <f t="shared" si="4"/>
        <v>19967.864000000001</v>
      </c>
      <c r="F45" s="20">
        <f t="shared" si="4"/>
        <v>17547.822</v>
      </c>
      <c r="G45" s="20">
        <f t="shared" si="4"/>
        <v>17040.877999999997</v>
      </c>
    </row>
    <row r="46" spans="1:7" x14ac:dyDescent="0.35">
      <c r="B46" s="6"/>
      <c r="C46" s="6"/>
      <c r="D46" s="6"/>
      <c r="E46" s="6"/>
      <c r="F46" s="6"/>
      <c r="G46" s="6"/>
    </row>
    <row r="47" spans="1:7" x14ac:dyDescent="0.35">
      <c r="A47" s="7" t="s">
        <v>5</v>
      </c>
      <c r="B47" s="4" t="s">
        <v>22</v>
      </c>
      <c r="C47" s="4"/>
      <c r="D47" s="4"/>
      <c r="E47" s="4"/>
      <c r="F47" s="4"/>
      <c r="G47" s="4"/>
    </row>
    <row r="48" spans="1:7" x14ac:dyDescent="0.35">
      <c r="A48" s="1"/>
      <c r="B48" s="14" t="s">
        <v>54</v>
      </c>
      <c r="C48" s="14" t="s">
        <v>55</v>
      </c>
      <c r="D48" s="14" t="s">
        <v>56</v>
      </c>
      <c r="E48" s="14" t="s">
        <v>57</v>
      </c>
      <c r="F48" s="14" t="s">
        <v>58</v>
      </c>
      <c r="G48" s="14" t="s">
        <v>59</v>
      </c>
    </row>
    <row r="49" spans="1:11" x14ac:dyDescent="0.35">
      <c r="A49" s="1" t="s">
        <v>36</v>
      </c>
      <c r="B49" s="12">
        <v>6990.1949999999997</v>
      </c>
      <c r="C49" s="12">
        <v>6975.3779999999997</v>
      </c>
      <c r="D49" s="12">
        <v>7628.277</v>
      </c>
      <c r="E49" s="12">
        <v>7546.8389999999999</v>
      </c>
      <c r="F49" s="12">
        <v>6660.6869999999999</v>
      </c>
      <c r="G49" s="12">
        <v>6672.049</v>
      </c>
    </row>
    <row r="50" spans="1:11" x14ac:dyDescent="0.35">
      <c r="A50" s="1" t="s">
        <v>19</v>
      </c>
      <c r="B50" s="18">
        <v>3603.68</v>
      </c>
      <c r="C50" s="12">
        <v>3757.752</v>
      </c>
      <c r="D50" s="12">
        <v>4131.7489999999998</v>
      </c>
      <c r="E50" s="12">
        <v>4513.4279999999999</v>
      </c>
      <c r="F50" s="12">
        <v>4148.5649999999996</v>
      </c>
      <c r="G50" s="12">
        <v>3709.6109999999999</v>
      </c>
      <c r="H50" s="23"/>
      <c r="I50" s="23"/>
      <c r="J50" s="23"/>
      <c r="K50" s="23"/>
    </row>
    <row r="51" spans="1:11" x14ac:dyDescent="0.35">
      <c r="A51" s="1" t="s">
        <v>37</v>
      </c>
      <c r="B51" s="12">
        <v>1479.62</v>
      </c>
      <c r="C51" s="12">
        <v>1494.58</v>
      </c>
      <c r="D51" s="12">
        <v>1625.86</v>
      </c>
      <c r="E51" s="12">
        <v>1649.52</v>
      </c>
      <c r="F51" s="12">
        <v>1397.56</v>
      </c>
      <c r="G51" s="12">
        <v>1400.74</v>
      </c>
    </row>
    <row r="52" spans="1:11" x14ac:dyDescent="0.35">
      <c r="A52" s="1" t="s">
        <v>51</v>
      </c>
      <c r="B52" s="17"/>
      <c r="C52" s="17"/>
      <c r="D52" s="17"/>
      <c r="E52" s="17"/>
      <c r="F52" s="17"/>
      <c r="G52" s="17"/>
    </row>
    <row r="53" spans="1:11" x14ac:dyDescent="0.35">
      <c r="A53" s="1" t="s">
        <v>52</v>
      </c>
      <c r="B53" s="12">
        <v>3381.56</v>
      </c>
      <c r="C53" s="12">
        <v>2128.02</v>
      </c>
      <c r="D53" s="12">
        <v>4133.38</v>
      </c>
      <c r="E53" s="12">
        <v>3302.56</v>
      </c>
      <c r="F53" s="12">
        <v>3029.58</v>
      </c>
      <c r="G53" s="12">
        <v>2657.48</v>
      </c>
    </row>
    <row r="54" spans="1:11" x14ac:dyDescent="0.35">
      <c r="A54" s="2" t="s">
        <v>21</v>
      </c>
      <c r="B54" s="20">
        <f>SUM(B49:B53)</f>
        <v>15455.054999999998</v>
      </c>
      <c r="C54" s="20">
        <f t="shared" ref="C54:G54" si="5">SUM(C49:C53)</f>
        <v>14355.73</v>
      </c>
      <c r="D54" s="20">
        <f t="shared" si="5"/>
        <v>17519.266</v>
      </c>
      <c r="E54" s="20">
        <f t="shared" si="5"/>
        <v>17012.347000000002</v>
      </c>
      <c r="F54" s="20">
        <f t="shared" si="5"/>
        <v>15236.392</v>
      </c>
      <c r="G54" s="20">
        <f t="shared" si="5"/>
        <v>14439.88</v>
      </c>
    </row>
    <row r="55" spans="1:11" x14ac:dyDescent="0.35">
      <c r="B55" s="6"/>
      <c r="C55" s="6"/>
      <c r="D55" s="6"/>
      <c r="E55" s="6"/>
      <c r="F55" s="6"/>
      <c r="G55" s="6"/>
    </row>
    <row r="56" spans="1:11" x14ac:dyDescent="0.35">
      <c r="A56" s="7" t="s">
        <v>6</v>
      </c>
      <c r="B56" s="4" t="s">
        <v>22</v>
      </c>
      <c r="C56" s="4"/>
      <c r="D56" s="4"/>
      <c r="E56" s="4"/>
      <c r="F56" s="4"/>
      <c r="G56" s="4"/>
    </row>
    <row r="57" spans="1:11" x14ac:dyDescent="0.35">
      <c r="A57" s="1"/>
      <c r="B57" s="14" t="s">
        <v>54</v>
      </c>
      <c r="C57" s="14" t="s">
        <v>55</v>
      </c>
      <c r="D57" s="14" t="s">
        <v>56</v>
      </c>
      <c r="E57" s="14" t="s">
        <v>57</v>
      </c>
      <c r="F57" s="14" t="s">
        <v>58</v>
      </c>
      <c r="G57" s="14" t="s">
        <v>59</v>
      </c>
    </row>
    <row r="58" spans="1:11" x14ac:dyDescent="0.35">
      <c r="A58" s="1" t="s">
        <v>36</v>
      </c>
      <c r="B58" s="12">
        <v>5531.3580000000002</v>
      </c>
      <c r="C58" s="12">
        <v>5749.5770000000002</v>
      </c>
      <c r="D58" s="12">
        <v>6167.1369999999997</v>
      </c>
      <c r="E58" s="12">
        <v>6258.9290000000001</v>
      </c>
      <c r="F58" s="12">
        <v>5591.2569999999996</v>
      </c>
      <c r="G58" s="12">
        <v>5427.5389999999998</v>
      </c>
    </row>
    <row r="59" spans="1:11" x14ac:dyDescent="0.35">
      <c r="A59" s="1" t="s">
        <v>19</v>
      </c>
      <c r="B59" s="12">
        <v>2966.2559999999999</v>
      </c>
      <c r="C59" s="12">
        <v>3278.2159999999999</v>
      </c>
      <c r="D59" s="12">
        <v>3598.625</v>
      </c>
      <c r="E59" s="12">
        <v>3860.114</v>
      </c>
      <c r="F59" s="12">
        <v>3207.9569999999999</v>
      </c>
      <c r="G59" s="12">
        <v>3558.2489999999998</v>
      </c>
    </row>
    <row r="60" spans="1:11" x14ac:dyDescent="0.35">
      <c r="A60" s="1" t="s">
        <v>37</v>
      </c>
      <c r="B60" s="17"/>
      <c r="C60" s="17"/>
      <c r="D60" s="17"/>
      <c r="E60" s="17"/>
      <c r="F60" s="17"/>
      <c r="G60" s="17"/>
    </row>
    <row r="61" spans="1:11" x14ac:dyDescent="0.35">
      <c r="A61" s="1" t="s">
        <v>51</v>
      </c>
      <c r="B61" s="12">
        <v>4669.18</v>
      </c>
      <c r="C61" s="12">
        <v>3931.86</v>
      </c>
      <c r="D61" s="12">
        <v>5865.2</v>
      </c>
      <c r="E61" s="12">
        <v>5328.24</v>
      </c>
      <c r="F61" s="12">
        <v>4641.8999999999996</v>
      </c>
      <c r="G61" s="12">
        <v>4090.3</v>
      </c>
    </row>
    <row r="62" spans="1:11" x14ac:dyDescent="0.35">
      <c r="A62" s="1" t="s">
        <v>52</v>
      </c>
      <c r="B62" s="17"/>
      <c r="C62" s="17"/>
      <c r="D62" s="17"/>
      <c r="E62" s="17"/>
      <c r="F62" s="17"/>
      <c r="G62" s="17"/>
    </row>
    <row r="63" spans="1:11" x14ac:dyDescent="0.35">
      <c r="A63" s="2" t="s">
        <v>21</v>
      </c>
      <c r="B63" s="20">
        <f>SUM(B58:B62)</f>
        <v>13166.794</v>
      </c>
      <c r="C63" s="20">
        <f t="shared" ref="C63:G63" si="6">SUM(C58:C62)</f>
        <v>12959.653</v>
      </c>
      <c r="D63" s="20">
        <f t="shared" si="6"/>
        <v>15630.962</v>
      </c>
      <c r="E63" s="20">
        <f t="shared" si="6"/>
        <v>15447.282999999999</v>
      </c>
      <c r="F63" s="20">
        <f t="shared" si="6"/>
        <v>13441.114</v>
      </c>
      <c r="G63" s="20">
        <f t="shared" si="6"/>
        <v>13076.088</v>
      </c>
    </row>
    <row r="64" spans="1:11" x14ac:dyDescent="0.35">
      <c r="B64" s="6"/>
      <c r="C64" s="6"/>
      <c r="D64" s="6"/>
      <c r="E64" s="6"/>
      <c r="F64" s="6"/>
      <c r="G64" s="6"/>
    </row>
    <row r="65" spans="1:10" x14ac:dyDescent="0.35">
      <c r="A65" s="7" t="s">
        <v>7</v>
      </c>
      <c r="B65" s="4" t="s">
        <v>22</v>
      </c>
      <c r="C65" s="4"/>
      <c r="D65" s="4"/>
      <c r="E65" s="4"/>
      <c r="F65" s="4"/>
      <c r="G65" s="4"/>
    </row>
    <row r="66" spans="1:10" x14ac:dyDescent="0.35">
      <c r="A66" s="1"/>
      <c r="B66" s="14" t="s">
        <v>54</v>
      </c>
      <c r="C66" s="14" t="s">
        <v>55</v>
      </c>
      <c r="D66" s="14" t="s">
        <v>56</v>
      </c>
      <c r="E66" s="14" t="s">
        <v>57</v>
      </c>
      <c r="F66" s="14" t="s">
        <v>58</v>
      </c>
      <c r="G66" s="14" t="s">
        <v>59</v>
      </c>
    </row>
    <row r="67" spans="1:10" x14ac:dyDescent="0.35">
      <c r="A67" s="1" t="s">
        <v>36</v>
      </c>
      <c r="B67" s="12">
        <v>4401.1310000000003</v>
      </c>
      <c r="C67" s="12">
        <v>4092.1889999999999</v>
      </c>
      <c r="D67" s="12">
        <v>4627.1959999999999</v>
      </c>
      <c r="E67" s="12">
        <v>4316.09</v>
      </c>
      <c r="F67" s="12">
        <v>3848.9360000000001</v>
      </c>
      <c r="G67" s="12">
        <v>3631.0529999999999</v>
      </c>
    </row>
    <row r="68" spans="1:10" x14ac:dyDescent="0.35">
      <c r="A68" s="1" t="s">
        <v>19</v>
      </c>
      <c r="B68" s="12">
        <v>1833.675</v>
      </c>
      <c r="C68" s="12">
        <v>1869.826</v>
      </c>
      <c r="D68" s="12">
        <v>2013.4190000000001</v>
      </c>
      <c r="E68" s="12">
        <v>2129.7779999999998</v>
      </c>
      <c r="F68" s="12">
        <v>1852.867</v>
      </c>
      <c r="G68" s="12">
        <v>1980.434</v>
      </c>
    </row>
    <row r="69" spans="1:10" x14ac:dyDescent="0.35">
      <c r="A69" s="1" t="s">
        <v>37</v>
      </c>
      <c r="B69" s="12">
        <v>613</v>
      </c>
      <c r="C69" s="12">
        <v>666.78</v>
      </c>
      <c r="D69" s="12">
        <v>563.26</v>
      </c>
      <c r="E69" s="12">
        <v>801.94</v>
      </c>
      <c r="F69" s="12">
        <v>708.54</v>
      </c>
      <c r="G69" s="12">
        <v>727.44</v>
      </c>
    </row>
    <row r="70" spans="1:10" x14ac:dyDescent="0.35">
      <c r="A70" s="1" t="s">
        <v>51</v>
      </c>
      <c r="B70" s="17"/>
      <c r="C70" s="17"/>
      <c r="D70" s="17"/>
      <c r="E70" s="17"/>
      <c r="F70" s="17"/>
      <c r="G70" s="17"/>
    </row>
    <row r="71" spans="1:10" x14ac:dyDescent="0.35">
      <c r="A71" s="1" t="s">
        <v>52</v>
      </c>
      <c r="B71" s="12">
        <v>370.24</v>
      </c>
      <c r="C71" s="12">
        <v>234.24</v>
      </c>
      <c r="D71" s="12">
        <v>420.26</v>
      </c>
      <c r="E71" s="12">
        <v>318.33999999999997</v>
      </c>
      <c r="F71" s="12">
        <v>155</v>
      </c>
      <c r="G71" s="12">
        <v>120.66</v>
      </c>
    </row>
    <row r="72" spans="1:10" x14ac:dyDescent="0.35">
      <c r="A72" s="2" t="s">
        <v>21</v>
      </c>
      <c r="B72" s="20">
        <f>SUM(B67:B71)</f>
        <v>7218.0460000000003</v>
      </c>
      <c r="C72" s="20">
        <f t="shared" ref="C72:G72" si="7">SUM(C67:C71)</f>
        <v>6863.0349999999989</v>
      </c>
      <c r="D72" s="20">
        <f t="shared" si="7"/>
        <v>7624.1350000000002</v>
      </c>
      <c r="E72" s="20">
        <f t="shared" si="7"/>
        <v>7566.148000000001</v>
      </c>
      <c r="F72" s="20">
        <f t="shared" si="7"/>
        <v>6565.3429999999998</v>
      </c>
      <c r="G72" s="20">
        <f t="shared" si="7"/>
        <v>6459.5869999999995</v>
      </c>
    </row>
    <row r="73" spans="1:10" x14ac:dyDescent="0.35">
      <c r="B73" s="6"/>
      <c r="C73" s="6"/>
      <c r="D73" s="6"/>
      <c r="E73" s="6"/>
      <c r="F73" s="6"/>
      <c r="G73" s="6"/>
    </row>
    <row r="74" spans="1:10" x14ac:dyDescent="0.35">
      <c r="A74" s="7" t="s">
        <v>11</v>
      </c>
      <c r="B74" s="4" t="s">
        <v>22</v>
      </c>
      <c r="C74" s="4"/>
      <c r="D74" s="4"/>
      <c r="E74" s="4"/>
      <c r="F74" s="4"/>
      <c r="G74" s="4"/>
    </row>
    <row r="75" spans="1:10" x14ac:dyDescent="0.35">
      <c r="A75" s="1"/>
      <c r="B75" s="14" t="s">
        <v>54</v>
      </c>
      <c r="C75" s="14" t="s">
        <v>55</v>
      </c>
      <c r="D75" s="14" t="s">
        <v>56</v>
      </c>
      <c r="E75" s="14" t="s">
        <v>57</v>
      </c>
      <c r="F75" s="14" t="s">
        <v>58</v>
      </c>
      <c r="G75" s="14" t="s">
        <v>59</v>
      </c>
    </row>
    <row r="76" spans="1:10" x14ac:dyDescent="0.35">
      <c r="A76" s="1" t="s">
        <v>36</v>
      </c>
      <c r="B76" s="12">
        <v>2676.299</v>
      </c>
      <c r="C76" s="12">
        <v>2588.788</v>
      </c>
      <c r="D76" s="12">
        <v>2817.241</v>
      </c>
      <c r="E76" s="12">
        <v>2731.3110000000001</v>
      </c>
      <c r="F76" s="12">
        <v>2366.35</v>
      </c>
      <c r="G76" s="12">
        <v>2338.2579999999998</v>
      </c>
    </row>
    <row r="77" spans="1:10" x14ac:dyDescent="0.35">
      <c r="A77" s="1" t="s">
        <v>19</v>
      </c>
      <c r="B77" s="12">
        <v>1471.6179999999999</v>
      </c>
      <c r="C77" s="12">
        <v>1579.09</v>
      </c>
      <c r="D77" s="12">
        <v>1663.87</v>
      </c>
      <c r="E77" s="12">
        <v>1774.482</v>
      </c>
      <c r="F77" s="12">
        <v>1483.8879999999999</v>
      </c>
      <c r="G77" s="12">
        <v>1489.921</v>
      </c>
    </row>
    <row r="78" spans="1:10" x14ac:dyDescent="0.35">
      <c r="A78" s="1" t="s">
        <v>37</v>
      </c>
      <c r="B78" s="12">
        <v>523.16</v>
      </c>
      <c r="C78" s="12">
        <v>564.32000000000005</v>
      </c>
      <c r="D78" s="12">
        <v>586.16</v>
      </c>
      <c r="E78" s="12">
        <v>639.55999999999995</v>
      </c>
      <c r="F78" s="12">
        <v>553.1</v>
      </c>
      <c r="G78" s="12">
        <v>562.24</v>
      </c>
    </row>
    <row r="79" spans="1:10" x14ac:dyDescent="0.35">
      <c r="A79" s="1" t="s">
        <v>51</v>
      </c>
      <c r="B79" s="17"/>
      <c r="C79" s="17"/>
      <c r="D79" s="17"/>
      <c r="E79" s="17"/>
      <c r="F79" s="17"/>
      <c r="G79" s="17"/>
    </row>
    <row r="80" spans="1:10" x14ac:dyDescent="0.35">
      <c r="A80" s="1" t="s">
        <v>52</v>
      </c>
      <c r="B80" s="18">
        <v>1825.94</v>
      </c>
      <c r="C80" s="12">
        <v>1243.5999999999999</v>
      </c>
      <c r="D80" s="12">
        <v>2220.5300000000002</v>
      </c>
      <c r="E80" s="12">
        <v>1642.62</v>
      </c>
      <c r="F80" s="12">
        <v>1516.52</v>
      </c>
      <c r="G80" s="12">
        <v>1428.16</v>
      </c>
      <c r="H80" s="23"/>
      <c r="I80" s="23"/>
      <c r="J80" s="23"/>
    </row>
    <row r="81" spans="1:7" x14ac:dyDescent="0.35">
      <c r="A81" s="2" t="s">
        <v>21</v>
      </c>
      <c r="B81" s="20">
        <f>SUM(B76:B80)</f>
        <v>6497.0169999999998</v>
      </c>
      <c r="C81" s="20">
        <f>SUM(C76:C80)</f>
        <v>5975.7979999999989</v>
      </c>
      <c r="D81" s="20">
        <f t="shared" ref="D81:G81" si="8">SUM(D76:D80)</f>
        <v>7287.8009999999995</v>
      </c>
      <c r="E81" s="20">
        <f t="shared" si="8"/>
        <v>6787.972999999999</v>
      </c>
      <c r="F81" s="20">
        <f t="shared" si="8"/>
        <v>5919.8580000000002</v>
      </c>
      <c r="G81" s="20">
        <f t="shared" si="8"/>
        <v>5818.5789999999997</v>
      </c>
    </row>
    <row r="82" spans="1:7" x14ac:dyDescent="0.35">
      <c r="B82" s="6"/>
      <c r="C82" s="6"/>
      <c r="D82" s="6"/>
      <c r="E82" s="6"/>
      <c r="F82" s="6"/>
      <c r="G82" s="6"/>
    </row>
    <row r="83" spans="1:7" x14ac:dyDescent="0.35">
      <c r="A83" s="7" t="s">
        <v>10</v>
      </c>
      <c r="B83" s="4" t="s">
        <v>22</v>
      </c>
      <c r="C83" s="4"/>
      <c r="D83" s="4"/>
      <c r="E83" s="4"/>
      <c r="F83" s="4"/>
      <c r="G83" s="4"/>
    </row>
    <row r="84" spans="1:7" x14ac:dyDescent="0.35">
      <c r="A84" s="1"/>
      <c r="B84" s="14" t="s">
        <v>54</v>
      </c>
      <c r="C84" s="14" t="s">
        <v>55</v>
      </c>
      <c r="D84" s="14" t="s">
        <v>56</v>
      </c>
      <c r="E84" s="14" t="s">
        <v>57</v>
      </c>
      <c r="F84" s="14" t="s">
        <v>58</v>
      </c>
      <c r="G84" s="14" t="s">
        <v>59</v>
      </c>
    </row>
    <row r="85" spans="1:7" x14ac:dyDescent="0.35">
      <c r="A85" s="1" t="s">
        <v>36</v>
      </c>
      <c r="B85" s="12">
        <v>3720.2860000000001</v>
      </c>
      <c r="C85" s="12">
        <v>3608.4870000000001</v>
      </c>
      <c r="D85" s="12">
        <v>3551.9780000000001</v>
      </c>
      <c r="E85" s="12">
        <v>3605.346</v>
      </c>
      <c r="F85" s="12">
        <v>3060.2649999999999</v>
      </c>
      <c r="G85" s="12">
        <v>3118.3180000000002</v>
      </c>
    </row>
    <row r="86" spans="1:7" x14ac:dyDescent="0.35">
      <c r="A86" s="1" t="s">
        <v>19</v>
      </c>
      <c r="B86" s="12">
        <v>1609.3689999999999</v>
      </c>
      <c r="C86" s="12">
        <v>1946.029</v>
      </c>
      <c r="D86" s="12">
        <v>2084.1010000000001</v>
      </c>
      <c r="E86" s="12">
        <v>2135.259</v>
      </c>
      <c r="F86" s="12">
        <v>1951.386</v>
      </c>
      <c r="G86" s="12">
        <v>1945.1289999999999</v>
      </c>
    </row>
    <row r="87" spans="1:7" x14ac:dyDescent="0.35">
      <c r="A87" s="1" t="s">
        <v>37</v>
      </c>
      <c r="B87" s="17"/>
      <c r="C87" s="17"/>
      <c r="D87" s="17"/>
      <c r="E87" s="17"/>
      <c r="F87" s="17"/>
      <c r="G87" s="17"/>
    </row>
    <row r="88" spans="1:7" x14ac:dyDescent="0.35">
      <c r="A88" s="1" t="s">
        <v>53</v>
      </c>
      <c r="B88" s="12">
        <v>3378.88</v>
      </c>
      <c r="C88" s="12">
        <v>2743.82</v>
      </c>
      <c r="D88" s="12">
        <v>3936.0619999999999</v>
      </c>
      <c r="E88" s="12">
        <v>3581.62</v>
      </c>
      <c r="F88" s="12">
        <v>3327.52</v>
      </c>
      <c r="G88" s="12">
        <v>3362.98</v>
      </c>
    </row>
    <row r="89" spans="1:7" x14ac:dyDescent="0.35">
      <c r="A89" s="1" t="s">
        <v>52</v>
      </c>
      <c r="B89" s="17"/>
      <c r="C89" s="17"/>
      <c r="D89" s="17"/>
      <c r="E89" s="17"/>
      <c r="F89" s="17"/>
      <c r="G89" s="17"/>
    </row>
    <row r="90" spans="1:7" x14ac:dyDescent="0.35">
      <c r="A90" s="2" t="s">
        <v>21</v>
      </c>
      <c r="B90" s="20">
        <f>SUM(B85:B89)</f>
        <v>8708.5349999999999</v>
      </c>
      <c r="C90" s="20">
        <f t="shared" ref="C90:G90" si="9">SUM(C85:C89)</f>
        <v>8298.3359999999993</v>
      </c>
      <c r="D90" s="20">
        <f t="shared" si="9"/>
        <v>9572.1409999999996</v>
      </c>
      <c r="E90" s="20">
        <f t="shared" si="9"/>
        <v>9322.2249999999985</v>
      </c>
      <c r="F90" s="20">
        <f t="shared" si="9"/>
        <v>8339.1710000000003</v>
      </c>
      <c r="G90" s="20">
        <f t="shared" si="9"/>
        <v>8426.4269999999997</v>
      </c>
    </row>
    <row r="91" spans="1:7" x14ac:dyDescent="0.35">
      <c r="B91" s="6"/>
      <c r="D91" s="6"/>
      <c r="E91" s="6"/>
      <c r="F91" s="6"/>
      <c r="G91" s="6"/>
    </row>
    <row r="92" spans="1:7" x14ac:dyDescent="0.35">
      <c r="A92" s="7" t="s">
        <v>9</v>
      </c>
      <c r="B92" s="4" t="s">
        <v>22</v>
      </c>
      <c r="D92" s="4"/>
      <c r="E92" s="4"/>
      <c r="F92" s="4"/>
      <c r="G92" s="4"/>
    </row>
    <row r="93" spans="1:7" x14ac:dyDescent="0.35">
      <c r="A93" s="1"/>
      <c r="B93" s="14" t="s">
        <v>54</v>
      </c>
      <c r="C93" s="22" t="s">
        <v>55</v>
      </c>
      <c r="D93" s="14" t="s">
        <v>56</v>
      </c>
      <c r="E93" s="14" t="s">
        <v>57</v>
      </c>
      <c r="F93" s="14" t="s">
        <v>58</v>
      </c>
      <c r="G93" s="14" t="s">
        <v>59</v>
      </c>
    </row>
    <row r="94" spans="1:7" x14ac:dyDescent="0.35">
      <c r="A94" s="1" t="s">
        <v>36</v>
      </c>
      <c r="B94" s="12">
        <v>8050.4719999999998</v>
      </c>
      <c r="C94" s="22">
        <v>7831.0659999999998</v>
      </c>
      <c r="D94" s="12">
        <v>8162.3069999999998</v>
      </c>
      <c r="E94" s="12">
        <v>7775.0410000000002</v>
      </c>
      <c r="F94" s="12">
        <v>6769.8869999999997</v>
      </c>
      <c r="G94" s="12">
        <v>9054.7659999999996</v>
      </c>
    </row>
    <row r="95" spans="1:7" x14ac:dyDescent="0.35">
      <c r="A95" s="1" t="s">
        <v>19</v>
      </c>
      <c r="B95" s="12">
        <v>2625.692</v>
      </c>
      <c r="C95" s="14">
        <v>2479.0940000000001</v>
      </c>
      <c r="D95" s="12">
        <v>2718.7339999999999</v>
      </c>
      <c r="E95" s="12">
        <v>2823.1309999999999</v>
      </c>
      <c r="F95" s="12">
        <v>2309.58</v>
      </c>
      <c r="G95" s="12">
        <v>2077.645</v>
      </c>
    </row>
    <row r="96" spans="1:7" x14ac:dyDescent="0.35">
      <c r="A96" s="1" t="s">
        <v>37</v>
      </c>
      <c r="B96" s="12">
        <v>905.76</v>
      </c>
      <c r="C96" s="14">
        <v>976.48</v>
      </c>
      <c r="D96" s="12">
        <v>1091.96</v>
      </c>
      <c r="E96" s="12">
        <v>1126.78</v>
      </c>
      <c r="F96" s="12">
        <v>948.9</v>
      </c>
      <c r="G96" s="12">
        <v>390.2</v>
      </c>
    </row>
    <row r="97" spans="1:7" x14ac:dyDescent="0.35">
      <c r="A97" s="1" t="s">
        <v>51</v>
      </c>
      <c r="B97" s="17"/>
      <c r="C97" s="17"/>
      <c r="D97" s="17"/>
      <c r="E97" s="17"/>
      <c r="F97" s="17"/>
      <c r="G97" s="17"/>
    </row>
    <row r="98" spans="1:7" x14ac:dyDescent="0.35">
      <c r="A98" s="1" t="s">
        <v>52</v>
      </c>
      <c r="B98" s="12">
        <v>2412.4</v>
      </c>
      <c r="C98" s="12">
        <v>1442.5</v>
      </c>
      <c r="D98" s="12">
        <v>2245.73</v>
      </c>
      <c r="E98" s="12">
        <v>1382.76</v>
      </c>
      <c r="F98" s="12">
        <v>1064.8</v>
      </c>
      <c r="G98" s="12">
        <v>915.68</v>
      </c>
    </row>
    <row r="99" spans="1:7" x14ac:dyDescent="0.35">
      <c r="A99" s="2" t="s">
        <v>21</v>
      </c>
      <c r="B99" s="20">
        <f>SUM(B94:B98)</f>
        <v>13994.324000000001</v>
      </c>
      <c r="C99" s="20">
        <f>SUM(C94:C98)</f>
        <v>12729.14</v>
      </c>
      <c r="D99" s="20">
        <f t="shared" ref="D99:G99" si="10">SUM(D94:D98)</f>
        <v>14218.731</v>
      </c>
      <c r="E99" s="20">
        <f t="shared" si="10"/>
        <v>13107.712000000001</v>
      </c>
      <c r="F99" s="20">
        <f t="shared" si="10"/>
        <v>11093.166999999999</v>
      </c>
      <c r="G99" s="20">
        <f t="shared" si="10"/>
        <v>12438.291000000001</v>
      </c>
    </row>
    <row r="100" spans="1:7" x14ac:dyDescent="0.35">
      <c r="B100" s="6"/>
      <c r="C100" s="6"/>
      <c r="D100" s="6"/>
      <c r="E100" s="6"/>
      <c r="F100" s="6"/>
      <c r="G100" s="6"/>
    </row>
    <row r="101" spans="1:7" x14ac:dyDescent="0.35">
      <c r="A101" s="7" t="s">
        <v>8</v>
      </c>
      <c r="B101" s="4" t="s">
        <v>22</v>
      </c>
      <c r="C101" s="4"/>
      <c r="D101" s="4"/>
      <c r="E101" s="4"/>
      <c r="F101" s="4"/>
      <c r="G101" s="4"/>
    </row>
    <row r="102" spans="1:7" x14ac:dyDescent="0.35">
      <c r="A102" s="1"/>
      <c r="B102" s="14" t="s">
        <v>54</v>
      </c>
      <c r="C102" s="14" t="s">
        <v>55</v>
      </c>
      <c r="D102" s="14" t="s">
        <v>56</v>
      </c>
      <c r="E102" s="14" t="s">
        <v>57</v>
      </c>
      <c r="F102" s="14" t="s">
        <v>58</v>
      </c>
      <c r="G102" s="14" t="s">
        <v>59</v>
      </c>
    </row>
    <row r="103" spans="1:7" x14ac:dyDescent="0.35">
      <c r="A103" s="1" t="s">
        <v>36</v>
      </c>
      <c r="B103" s="12">
        <v>4172.6769999999997</v>
      </c>
      <c r="C103" s="12">
        <v>3665.6860000000001</v>
      </c>
      <c r="D103" s="12">
        <v>4302.91</v>
      </c>
      <c r="E103" s="12">
        <v>4276.9709999999995</v>
      </c>
      <c r="F103" s="12">
        <v>3638.2</v>
      </c>
      <c r="G103" s="12">
        <v>3885.52</v>
      </c>
    </row>
    <row r="104" spans="1:7" x14ac:dyDescent="0.35">
      <c r="A104" s="1" t="s">
        <v>19</v>
      </c>
      <c r="B104" s="12">
        <v>2006.068</v>
      </c>
      <c r="C104" s="12">
        <v>2373.5700000000002</v>
      </c>
      <c r="D104" s="12">
        <v>2762.0680000000002</v>
      </c>
      <c r="E104" s="12">
        <v>2529.6909999999998</v>
      </c>
      <c r="F104" s="12">
        <v>2370.1799999999998</v>
      </c>
      <c r="G104" s="12">
        <v>2221.2240000000002</v>
      </c>
    </row>
    <row r="105" spans="1:7" x14ac:dyDescent="0.35">
      <c r="A105" s="1" t="s">
        <v>37</v>
      </c>
      <c r="B105" s="12">
        <v>676.32</v>
      </c>
      <c r="C105" s="12">
        <v>696.51</v>
      </c>
      <c r="D105" s="12">
        <v>773.52</v>
      </c>
      <c r="E105" s="12">
        <v>806.64</v>
      </c>
      <c r="F105" s="12">
        <v>718.16</v>
      </c>
      <c r="G105" s="12">
        <v>709.04</v>
      </c>
    </row>
    <row r="106" spans="1:7" x14ac:dyDescent="0.35">
      <c r="A106" s="1" t="s">
        <v>51</v>
      </c>
      <c r="B106" s="17"/>
      <c r="C106" s="17"/>
      <c r="D106" s="17"/>
      <c r="E106" s="17"/>
      <c r="F106" s="17"/>
      <c r="G106" s="17"/>
    </row>
    <row r="107" spans="1:7" x14ac:dyDescent="0.35">
      <c r="A107" s="1" t="s">
        <v>52</v>
      </c>
      <c r="B107" s="12">
        <v>1453.94</v>
      </c>
      <c r="C107" s="12">
        <v>914.78</v>
      </c>
      <c r="D107" s="12">
        <v>1631.38</v>
      </c>
      <c r="E107" s="12">
        <v>1391.24</v>
      </c>
      <c r="F107" s="12">
        <v>1077.02</v>
      </c>
      <c r="G107" s="12">
        <v>925.75</v>
      </c>
    </row>
    <row r="108" spans="1:7" x14ac:dyDescent="0.35">
      <c r="A108" s="2" t="s">
        <v>21</v>
      </c>
      <c r="B108" s="20">
        <f>SUM(B103:B107)</f>
        <v>8309.0049999999992</v>
      </c>
      <c r="C108" s="20">
        <f>SUM(C103:C107)</f>
        <v>7650.5460000000003</v>
      </c>
      <c r="D108" s="20">
        <f t="shared" ref="D108:G108" si="11">SUM(D103:D107)</f>
        <v>9469.8780000000006</v>
      </c>
      <c r="E108" s="20">
        <f t="shared" si="11"/>
        <v>9004.5419999999995</v>
      </c>
      <c r="F108" s="20">
        <f t="shared" si="11"/>
        <v>7803.5599999999995</v>
      </c>
      <c r="G108" s="20">
        <f t="shared" si="11"/>
        <v>7741.5340000000006</v>
      </c>
    </row>
    <row r="109" spans="1:7" x14ac:dyDescent="0.35">
      <c r="B109" s="6"/>
      <c r="C109" s="6"/>
      <c r="D109" s="6"/>
      <c r="E109" s="6"/>
      <c r="F109" s="6"/>
      <c r="G109" s="6"/>
    </row>
    <row r="110" spans="1:7" x14ac:dyDescent="0.35">
      <c r="A110" s="7" t="s">
        <v>23</v>
      </c>
      <c r="B110" s="4" t="s">
        <v>22</v>
      </c>
      <c r="C110" s="4"/>
      <c r="D110" s="4"/>
      <c r="E110" s="4"/>
      <c r="F110" s="4"/>
      <c r="G110" s="4"/>
    </row>
    <row r="111" spans="1:7" x14ac:dyDescent="0.35">
      <c r="A111" s="1"/>
      <c r="B111" s="14" t="s">
        <v>54</v>
      </c>
      <c r="C111" s="14" t="s">
        <v>55</v>
      </c>
      <c r="D111" s="14" t="s">
        <v>56</v>
      </c>
      <c r="E111" s="14" t="s">
        <v>57</v>
      </c>
      <c r="F111" s="14" t="s">
        <v>58</v>
      </c>
      <c r="G111" s="14" t="s">
        <v>59</v>
      </c>
    </row>
    <row r="112" spans="1:7" x14ac:dyDescent="0.35">
      <c r="A112" s="1" t="s">
        <v>36</v>
      </c>
      <c r="B112" s="14">
        <f t="shared" ref="B112:G113" si="12">B3+B13+B22+B31+B40+B49+B58+B67+B76+B85+B94+B103</f>
        <v>69061.020999999993</v>
      </c>
      <c r="C112" s="12">
        <f>C3+C13+C22+C31+C40+C49+C58+C67+C76+C85+C103+C94</f>
        <v>68513.740999999995</v>
      </c>
      <c r="D112" s="14">
        <f t="shared" si="12"/>
        <v>74264.681000000011</v>
      </c>
      <c r="E112" s="14">
        <f t="shared" si="12"/>
        <v>73389.203000000009</v>
      </c>
      <c r="F112" s="14">
        <f t="shared" si="12"/>
        <v>63927.7</v>
      </c>
      <c r="G112" s="12">
        <f>G3+G13+G22+G31+G40+G49+G58+G67+G76+G85+G94+G103</f>
        <v>65932.184000000008</v>
      </c>
    </row>
    <row r="113" spans="1:7" x14ac:dyDescent="0.35">
      <c r="A113" s="1" t="s">
        <v>19</v>
      </c>
      <c r="B113" s="14">
        <f t="shared" si="12"/>
        <v>29499.942999999996</v>
      </c>
      <c r="C113" s="12">
        <f t="shared" ref="C113" si="13">C4+C14+C23+C32+C41+C50+C59+C68+C77+C86+C104+C95</f>
        <v>31898.582999999999</v>
      </c>
      <c r="D113" s="14">
        <f t="shared" si="12"/>
        <v>33947.017999999996</v>
      </c>
      <c r="E113" s="14">
        <f t="shared" si="12"/>
        <v>36637.695</v>
      </c>
      <c r="F113" s="14">
        <f t="shared" si="12"/>
        <v>32094.039999999994</v>
      </c>
      <c r="G113" s="12">
        <f t="shared" si="12"/>
        <v>32310.741999999998</v>
      </c>
    </row>
    <row r="114" spans="1:7" x14ac:dyDescent="0.35">
      <c r="A114" s="1" t="s">
        <v>20</v>
      </c>
      <c r="B114" s="14">
        <f>SUM(B115:B117)</f>
        <v>41449.86</v>
      </c>
      <c r="C114" s="14">
        <f t="shared" ref="C114:G114" si="14">SUM(C115:C117)</f>
        <v>32458.757000000001</v>
      </c>
      <c r="D114" s="14">
        <f t="shared" si="14"/>
        <v>50451.217999999993</v>
      </c>
      <c r="E114" s="14">
        <f t="shared" si="14"/>
        <v>43848.869999999995</v>
      </c>
      <c r="F114" s="14">
        <f t="shared" si="14"/>
        <v>39207.619999999995</v>
      </c>
      <c r="G114" s="14">
        <f t="shared" si="14"/>
        <v>34914.53</v>
      </c>
    </row>
    <row r="115" spans="1:7" x14ac:dyDescent="0.35">
      <c r="A115" s="1" t="s">
        <v>37</v>
      </c>
      <c r="B115" s="14">
        <f>B5+B15+B24+B33+B42+B51+B60+B69+B78+B87+B96+B105</f>
        <v>9107.34</v>
      </c>
      <c r="C115" s="12">
        <f>C5+C15+C24+C33+C42+C51+C60+C69+C78+C87+C105+C96</f>
        <v>7840.0499999999993</v>
      </c>
      <c r="D115" s="14">
        <f t="shared" ref="D115:G117" si="15">D5+D15+D24+D33+D42+D51+D60+D69+D78+D87+D96+D105</f>
        <v>8390.32</v>
      </c>
      <c r="E115" s="14">
        <f t="shared" si="15"/>
        <v>8919.52</v>
      </c>
      <c r="F115" s="14">
        <f t="shared" si="15"/>
        <v>7634.8200000000006</v>
      </c>
      <c r="G115" s="12">
        <f t="shared" si="15"/>
        <v>6997.9599999999991</v>
      </c>
    </row>
    <row r="116" spans="1:7" x14ac:dyDescent="0.35">
      <c r="A116" s="1" t="s">
        <v>51</v>
      </c>
      <c r="B116" s="14">
        <f>B6+B16+B25+B34+B43+B52+B61+B70+B79+B88+B97+B106</f>
        <v>8048.06</v>
      </c>
      <c r="C116" s="12">
        <f>C6+C16+C25+C34+C43+C52+C61+C70+C79+C88+C106+C97</f>
        <v>10539.54</v>
      </c>
      <c r="D116" s="14">
        <f t="shared" si="15"/>
        <v>16082.681999999999</v>
      </c>
      <c r="E116" s="14">
        <f t="shared" si="15"/>
        <v>13958.7</v>
      </c>
      <c r="F116" s="14">
        <f t="shared" si="15"/>
        <v>12951.48</v>
      </c>
      <c r="G116" s="12">
        <f t="shared" si="15"/>
        <v>11901.42</v>
      </c>
    </row>
    <row r="117" spans="1:7" x14ac:dyDescent="0.35">
      <c r="A117" s="1" t="s">
        <v>52</v>
      </c>
      <c r="B117" s="14">
        <f>B7+B17+B26+B35+B44+B53+B62+B71+B80+B89+B98+B107</f>
        <v>24294.460000000003</v>
      </c>
      <c r="C117" s="12">
        <f>C7+C17+C26+C35+C44+C53+C62+C71+C80+C89+C107+C98</f>
        <v>14079.167000000001</v>
      </c>
      <c r="D117" s="14">
        <f t="shared" si="15"/>
        <v>25978.215999999997</v>
      </c>
      <c r="E117" s="14">
        <f t="shared" si="15"/>
        <v>20970.649999999998</v>
      </c>
      <c r="F117" s="14">
        <f t="shared" si="15"/>
        <v>18621.319999999996</v>
      </c>
      <c r="G117" s="12">
        <f t="shared" si="15"/>
        <v>16015.15</v>
      </c>
    </row>
    <row r="118" spans="1:7" x14ac:dyDescent="0.35">
      <c r="A118" s="2" t="s">
        <v>21</v>
      </c>
      <c r="B118" s="14">
        <f>SUM(B112:B117)</f>
        <v>181460.68399999998</v>
      </c>
      <c r="C118" s="12">
        <f>C8+C18+C27+C36+C45+C54+C63+C72+C81+C90+C108+C99</f>
        <v>132871.08100000001</v>
      </c>
      <c r="D118" s="14">
        <f t="shared" ref="D118:G118" si="16">SUM(D112:D117)</f>
        <v>209114.13500000001</v>
      </c>
      <c r="E118" s="14">
        <f t="shared" si="16"/>
        <v>197724.63800000001</v>
      </c>
      <c r="F118" s="14">
        <f t="shared" si="16"/>
        <v>174436.98</v>
      </c>
      <c r="G118" s="14">
        <f t="shared" si="16"/>
        <v>168071.986</v>
      </c>
    </row>
    <row r="121" spans="1:7" x14ac:dyDescent="0.35">
      <c r="A121" s="23"/>
      <c r="B121" s="23"/>
      <c r="C121" s="2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AAD8-3199-43EE-A0DD-25F6AE18C152}">
  <sheetPr>
    <tabColor theme="4"/>
  </sheetPr>
  <dimension ref="A2:G153"/>
  <sheetViews>
    <sheetView workbookViewId="0">
      <selection activeCell="E154" sqref="E154"/>
    </sheetView>
  </sheetViews>
  <sheetFormatPr defaultRowHeight="14.25" customHeight="1" x14ac:dyDescent="0.35"/>
  <cols>
    <col min="1" max="1" width="32" customWidth="1"/>
    <col min="2" max="2" width="12.54296875" customWidth="1"/>
    <col min="3" max="3" width="11.81640625" customWidth="1"/>
    <col min="4" max="4" width="13" customWidth="1"/>
    <col min="5" max="5" width="11.81640625" customWidth="1"/>
    <col min="6" max="6" width="13" customWidth="1"/>
    <col min="7" max="7" width="9.54296875" bestFit="1" customWidth="1"/>
  </cols>
  <sheetData>
    <row r="2" spans="1:7" ht="14.25" customHeight="1" x14ac:dyDescent="0.35">
      <c r="A2" t="s">
        <v>38</v>
      </c>
      <c r="B2" t="s">
        <v>22</v>
      </c>
      <c r="E2" t="s">
        <v>50</v>
      </c>
    </row>
    <row r="3" spans="1:7" ht="14.25" customHeight="1" x14ac:dyDescent="0.35">
      <c r="B3" t="s">
        <v>54</v>
      </c>
      <c r="C3" t="s">
        <v>55</v>
      </c>
      <c r="D3" t="s">
        <v>56</v>
      </c>
      <c r="E3" t="s">
        <v>57</v>
      </c>
      <c r="F3" t="s">
        <v>58</v>
      </c>
      <c r="G3" t="s">
        <v>59</v>
      </c>
    </row>
    <row r="4" spans="1:7" ht="14.25" customHeight="1" x14ac:dyDescent="0.35">
      <c r="A4" t="s">
        <v>36</v>
      </c>
      <c r="B4" s="21">
        <v>143.91999999999999</v>
      </c>
      <c r="C4" s="21">
        <v>173.96</v>
      </c>
      <c r="D4" s="21">
        <v>188.68</v>
      </c>
      <c r="E4" s="21">
        <v>141.68</v>
      </c>
      <c r="F4" s="21">
        <v>158.88</v>
      </c>
      <c r="G4" s="21">
        <v>151.97999999999999</v>
      </c>
    </row>
    <row r="5" spans="1:7" ht="14.25" customHeight="1" x14ac:dyDescent="0.35">
      <c r="A5" t="s">
        <v>60</v>
      </c>
      <c r="B5" s="21">
        <v>119.59699999999999</v>
      </c>
      <c r="C5" s="21">
        <v>137.95699999999999</v>
      </c>
      <c r="D5" s="21">
        <v>131.464</v>
      </c>
      <c r="E5" s="21">
        <v>138.15799999999999</v>
      </c>
      <c r="F5" s="21">
        <v>142.495</v>
      </c>
      <c r="G5" s="21">
        <v>140.11500000000001</v>
      </c>
    </row>
    <row r="6" spans="1:7" ht="14.25" customHeight="1" x14ac:dyDescent="0.35">
      <c r="A6" t="s">
        <v>20</v>
      </c>
      <c r="B6" s="21">
        <v>63.78</v>
      </c>
      <c r="C6" s="21">
        <v>68.239999999999995</v>
      </c>
      <c r="D6" s="21">
        <v>93.9</v>
      </c>
      <c r="E6" s="21">
        <v>60.66</v>
      </c>
      <c r="F6" s="21">
        <v>99.74</v>
      </c>
      <c r="G6" s="21">
        <v>90.16</v>
      </c>
    </row>
    <row r="7" spans="1:7" ht="14.25" customHeight="1" x14ac:dyDescent="0.35">
      <c r="A7" t="s">
        <v>21</v>
      </c>
      <c r="B7" s="21">
        <f t="shared" ref="B7:F7" si="0">SUM(B4:B6)</f>
        <v>327.29700000000003</v>
      </c>
      <c r="C7" s="21">
        <f t="shared" si="0"/>
        <v>380.15700000000004</v>
      </c>
      <c r="D7" s="21">
        <f t="shared" si="0"/>
        <v>414.04399999999998</v>
      </c>
      <c r="E7" s="21">
        <f t="shared" si="0"/>
        <v>340.49799999999993</v>
      </c>
      <c r="F7" s="21">
        <f t="shared" si="0"/>
        <v>401.11500000000001</v>
      </c>
      <c r="G7" s="21">
        <f>SUM(G4:G6)</f>
        <v>382.255</v>
      </c>
    </row>
    <row r="9" spans="1:7" ht="14.25" customHeight="1" x14ac:dyDescent="0.35">
      <c r="A9" t="s">
        <v>39</v>
      </c>
      <c r="B9" t="s">
        <v>22</v>
      </c>
    </row>
    <row r="10" spans="1:7" ht="14.25" customHeight="1" x14ac:dyDescent="0.35">
      <c r="B10" t="s">
        <v>54</v>
      </c>
      <c r="C10" t="s">
        <v>55</v>
      </c>
      <c r="D10" t="s">
        <v>56</v>
      </c>
      <c r="E10" t="s">
        <v>57</v>
      </c>
      <c r="F10" t="s">
        <v>58</v>
      </c>
      <c r="G10" t="s">
        <v>59</v>
      </c>
    </row>
    <row r="11" spans="1:7" ht="14.25" customHeight="1" x14ac:dyDescent="0.35">
      <c r="A11" t="s">
        <v>36</v>
      </c>
      <c r="B11" s="21">
        <v>523.48</v>
      </c>
      <c r="C11" s="21">
        <v>630.91999999999996</v>
      </c>
      <c r="D11" s="21">
        <v>677.58</v>
      </c>
      <c r="E11" s="21">
        <v>521.74</v>
      </c>
      <c r="F11" s="21">
        <v>713.02</v>
      </c>
      <c r="G11">
        <v>803.36</v>
      </c>
    </row>
    <row r="12" spans="1:7" ht="14.25" customHeight="1" x14ac:dyDescent="0.35">
      <c r="A12" t="s">
        <v>60</v>
      </c>
      <c r="B12" s="21">
        <v>397.23599999999999</v>
      </c>
      <c r="C12" s="21">
        <v>457.255</v>
      </c>
      <c r="D12" s="21">
        <v>463.589</v>
      </c>
      <c r="E12" s="21">
        <v>533.053</v>
      </c>
      <c r="F12" s="21">
        <v>552.67899999999997</v>
      </c>
      <c r="G12">
        <v>543.30200000000002</v>
      </c>
    </row>
    <row r="13" spans="1:7" ht="14.25" customHeight="1" x14ac:dyDescent="0.35">
      <c r="A13" t="s">
        <v>20</v>
      </c>
      <c r="B13" s="21">
        <v>96.7</v>
      </c>
      <c r="C13" s="21">
        <v>125.84</v>
      </c>
      <c r="D13" s="21">
        <v>160.88</v>
      </c>
      <c r="E13" s="21">
        <v>125.98</v>
      </c>
      <c r="F13" s="21">
        <v>274.44</v>
      </c>
      <c r="G13">
        <v>247.86</v>
      </c>
    </row>
    <row r="14" spans="1:7" ht="14.25" customHeight="1" x14ac:dyDescent="0.35">
      <c r="A14" t="s">
        <v>21</v>
      </c>
      <c r="B14" s="21">
        <f t="shared" ref="B14:F14" si="1">SUM(B11:B13)</f>
        <v>1017.4160000000001</v>
      </c>
      <c r="C14" s="21">
        <f t="shared" si="1"/>
        <v>1214.0149999999999</v>
      </c>
      <c r="D14" s="21">
        <f t="shared" si="1"/>
        <v>1302.049</v>
      </c>
      <c r="E14" s="21">
        <f t="shared" si="1"/>
        <v>1180.7730000000001</v>
      </c>
      <c r="F14" s="21">
        <f t="shared" si="1"/>
        <v>1540.1390000000001</v>
      </c>
      <c r="G14">
        <f>SUM(G11:G13)</f>
        <v>1594.5219999999999</v>
      </c>
    </row>
    <row r="15" spans="1:7" ht="14.25" customHeight="1" x14ac:dyDescent="0.35">
      <c r="A15" t="s">
        <v>22</v>
      </c>
    </row>
    <row r="16" spans="1:7" ht="14.25" customHeight="1" x14ac:dyDescent="0.35">
      <c r="A16" t="s">
        <v>26</v>
      </c>
      <c r="B16" t="s">
        <v>22</v>
      </c>
    </row>
    <row r="17" spans="1:7" ht="14.25" customHeight="1" x14ac:dyDescent="0.35">
      <c r="B17" t="s">
        <v>54</v>
      </c>
      <c r="C17" t="s">
        <v>55</v>
      </c>
      <c r="D17" t="s">
        <v>56</v>
      </c>
      <c r="E17" t="s">
        <v>57</v>
      </c>
      <c r="F17" t="s">
        <v>58</v>
      </c>
      <c r="G17" t="s">
        <v>59</v>
      </c>
    </row>
    <row r="18" spans="1:7" ht="14.25" customHeight="1" x14ac:dyDescent="0.35">
      <c r="A18" t="s">
        <v>36</v>
      </c>
      <c r="B18" s="21">
        <v>221.1</v>
      </c>
      <c r="C18" s="21">
        <v>220.58</v>
      </c>
      <c r="D18" s="21">
        <v>254.84</v>
      </c>
      <c r="E18" s="21">
        <v>277.14</v>
      </c>
      <c r="F18" s="21">
        <v>281.54000000000002</v>
      </c>
      <c r="G18" s="21">
        <v>314.5</v>
      </c>
    </row>
    <row r="19" spans="1:7" ht="14.25" customHeight="1" x14ac:dyDescent="0.35">
      <c r="A19" t="s">
        <v>60</v>
      </c>
      <c r="B19" s="21">
        <v>189.495</v>
      </c>
      <c r="C19" s="21">
        <v>250.46299999999999</v>
      </c>
      <c r="D19" s="21">
        <v>220.745</v>
      </c>
      <c r="E19" s="21">
        <v>287.12099999999998</v>
      </c>
      <c r="F19" s="21">
        <v>253.99</v>
      </c>
      <c r="G19" s="21">
        <v>246.27699999999999</v>
      </c>
    </row>
    <row r="20" spans="1:7" ht="14.25" customHeight="1" x14ac:dyDescent="0.35">
      <c r="A20" t="s">
        <v>20</v>
      </c>
      <c r="B20" s="21">
        <v>32.4</v>
      </c>
      <c r="C20" s="21">
        <v>23.4</v>
      </c>
      <c r="D20" s="21">
        <v>49.72</v>
      </c>
      <c r="E20" s="21">
        <v>44.86</v>
      </c>
      <c r="F20" s="21">
        <v>46.5</v>
      </c>
      <c r="G20" s="21">
        <v>50.38</v>
      </c>
    </row>
    <row r="21" spans="1:7" ht="14.25" customHeight="1" x14ac:dyDescent="0.35">
      <c r="A21" t="s">
        <v>21</v>
      </c>
      <c r="B21" s="21">
        <f t="shared" ref="B21:F21" si="2">SUM(B18:B20)</f>
        <v>442.995</v>
      </c>
      <c r="C21" s="21">
        <f t="shared" si="2"/>
        <v>494.44299999999998</v>
      </c>
      <c r="D21" s="21">
        <f t="shared" si="2"/>
        <v>525.30500000000006</v>
      </c>
      <c r="E21" s="21">
        <f t="shared" si="2"/>
        <v>609.12099999999998</v>
      </c>
      <c r="F21" s="21">
        <f t="shared" si="2"/>
        <v>582.03</v>
      </c>
      <c r="G21" s="21">
        <f>SUM(G18:G20)</f>
        <v>611.15700000000004</v>
      </c>
    </row>
    <row r="23" spans="1:7" ht="14.25" customHeight="1" x14ac:dyDescent="0.35">
      <c r="A23" t="s">
        <v>27</v>
      </c>
      <c r="B23" t="s">
        <v>22</v>
      </c>
    </row>
    <row r="24" spans="1:7" ht="14.25" customHeight="1" x14ac:dyDescent="0.35">
      <c r="B24" t="s">
        <v>54</v>
      </c>
      <c r="C24" t="s">
        <v>55</v>
      </c>
      <c r="D24" t="s">
        <v>56</v>
      </c>
      <c r="E24" t="s">
        <v>57</v>
      </c>
      <c r="F24" t="s">
        <v>58</v>
      </c>
      <c r="G24" t="s">
        <v>59</v>
      </c>
    </row>
    <row r="25" spans="1:7" ht="14.25" customHeight="1" x14ac:dyDescent="0.35">
      <c r="A25" t="s">
        <v>36</v>
      </c>
      <c r="B25" s="21">
        <v>1000.64</v>
      </c>
      <c r="C25" s="21">
        <v>1065.94</v>
      </c>
      <c r="D25" s="21">
        <v>1313.58</v>
      </c>
      <c r="E25" s="21">
        <v>951.64</v>
      </c>
      <c r="F25" s="21">
        <v>1481.1</v>
      </c>
      <c r="G25" s="21">
        <v>985.66</v>
      </c>
    </row>
    <row r="26" spans="1:7" ht="14.25" customHeight="1" x14ac:dyDescent="0.35">
      <c r="A26" t="s">
        <v>60</v>
      </c>
      <c r="B26" s="21">
        <v>1369.152</v>
      </c>
      <c r="C26" s="21">
        <v>1296.8050000000001</v>
      </c>
      <c r="D26" s="21">
        <v>1491.925</v>
      </c>
      <c r="E26" s="21">
        <v>1261.7049999999999</v>
      </c>
      <c r="F26" s="21">
        <v>1943.8140000000001</v>
      </c>
      <c r="G26" s="21">
        <v>1710.7529999999999</v>
      </c>
    </row>
    <row r="27" spans="1:7" ht="14.25" customHeight="1" x14ac:dyDescent="0.35">
      <c r="A27" t="s">
        <v>20</v>
      </c>
      <c r="B27" s="21">
        <v>596.44000000000005</v>
      </c>
      <c r="C27" s="21">
        <v>484.24</v>
      </c>
      <c r="D27" s="21">
        <v>914.54</v>
      </c>
      <c r="E27" s="21">
        <v>522</v>
      </c>
      <c r="F27" s="21">
        <v>1120.48</v>
      </c>
      <c r="G27" s="21">
        <v>1060.72</v>
      </c>
    </row>
    <row r="28" spans="1:7" ht="14.25" customHeight="1" x14ac:dyDescent="0.35">
      <c r="A28" t="s">
        <v>21</v>
      </c>
      <c r="B28" s="21">
        <f t="shared" ref="B28:F28" si="3">SUM(B25:B27)</f>
        <v>2966.232</v>
      </c>
      <c r="C28" s="21">
        <f t="shared" si="3"/>
        <v>2846.9849999999997</v>
      </c>
      <c r="D28" s="21">
        <f t="shared" si="3"/>
        <v>3720.0450000000001</v>
      </c>
      <c r="E28" s="21">
        <f t="shared" si="3"/>
        <v>2735.3449999999998</v>
      </c>
      <c r="F28" s="21">
        <f t="shared" si="3"/>
        <v>4545.3940000000002</v>
      </c>
      <c r="G28" s="21">
        <f>SUM(G25:G27)</f>
        <v>3757.1329999999998</v>
      </c>
    </row>
    <row r="30" spans="1:7" ht="14.25" customHeight="1" x14ac:dyDescent="0.35">
      <c r="A30" t="s">
        <v>40</v>
      </c>
      <c r="B30" t="s">
        <v>22</v>
      </c>
    </row>
    <row r="31" spans="1:7" ht="14.25" customHeight="1" x14ac:dyDescent="0.35">
      <c r="B31" t="s">
        <v>54</v>
      </c>
      <c r="C31" t="s">
        <v>55</v>
      </c>
      <c r="D31" t="s">
        <v>56</v>
      </c>
      <c r="E31" t="s">
        <v>57</v>
      </c>
      <c r="F31" t="s">
        <v>58</v>
      </c>
      <c r="G31" t="s">
        <v>59</v>
      </c>
    </row>
    <row r="32" spans="1:7" ht="14.25" customHeight="1" x14ac:dyDescent="0.35">
      <c r="A32" t="s">
        <v>36</v>
      </c>
      <c r="B32">
        <v>534.58000000000004</v>
      </c>
      <c r="C32">
        <v>544.26</v>
      </c>
      <c r="D32">
        <v>689.54</v>
      </c>
      <c r="E32">
        <v>691.1</v>
      </c>
      <c r="F32">
        <v>874.36</v>
      </c>
      <c r="G32">
        <v>878.38</v>
      </c>
    </row>
    <row r="33" spans="1:7" ht="14.25" customHeight="1" x14ac:dyDescent="0.35">
      <c r="A33" t="s">
        <v>60</v>
      </c>
      <c r="B33">
        <v>679.34799999999996</v>
      </c>
      <c r="C33">
        <v>714.36800000000005</v>
      </c>
      <c r="D33">
        <v>939.04399999999998</v>
      </c>
      <c r="E33">
        <v>1178.67</v>
      </c>
      <c r="F33">
        <v>1367.615</v>
      </c>
      <c r="G33">
        <v>1443.479</v>
      </c>
    </row>
    <row r="34" spans="1:7" ht="14.25" customHeight="1" x14ac:dyDescent="0.35">
      <c r="A34" t="s">
        <v>20</v>
      </c>
      <c r="B34">
        <v>256.81</v>
      </c>
      <c r="C34">
        <v>197.42</v>
      </c>
      <c r="D34">
        <v>362.94</v>
      </c>
      <c r="E34">
        <v>305.56</v>
      </c>
      <c r="F34">
        <v>512.86</v>
      </c>
      <c r="G34">
        <v>456.06</v>
      </c>
    </row>
    <row r="35" spans="1:7" ht="14.25" customHeight="1" x14ac:dyDescent="0.35">
      <c r="A35" t="s">
        <v>21</v>
      </c>
      <c r="B35">
        <f t="shared" ref="B35:F35" si="4">SUM(B32:B34)</f>
        <v>1470.7379999999998</v>
      </c>
      <c r="C35">
        <f t="shared" si="4"/>
        <v>1456.0480000000002</v>
      </c>
      <c r="D35">
        <f t="shared" si="4"/>
        <v>1991.5239999999999</v>
      </c>
      <c r="E35">
        <f t="shared" si="4"/>
        <v>2175.33</v>
      </c>
      <c r="F35">
        <f t="shared" si="4"/>
        <v>2754.835</v>
      </c>
      <c r="G35">
        <v>2777.9189999999999</v>
      </c>
    </row>
    <row r="37" spans="1:7" ht="14.25" customHeight="1" x14ac:dyDescent="0.35">
      <c r="A37" t="s">
        <v>28</v>
      </c>
      <c r="B37" t="s">
        <v>22</v>
      </c>
    </row>
    <row r="38" spans="1:7" ht="14.25" customHeight="1" x14ac:dyDescent="0.35">
      <c r="B38" t="s">
        <v>54</v>
      </c>
      <c r="C38" t="s">
        <v>55</v>
      </c>
      <c r="D38" t="s">
        <v>56</v>
      </c>
      <c r="E38" t="s">
        <v>57</v>
      </c>
      <c r="F38" t="s">
        <v>58</v>
      </c>
      <c r="G38" t="s">
        <v>59</v>
      </c>
    </row>
    <row r="39" spans="1:7" ht="14.25" customHeight="1" x14ac:dyDescent="0.35">
      <c r="A39" t="s">
        <v>36</v>
      </c>
      <c r="B39" s="21">
        <v>245.36</v>
      </c>
      <c r="C39" s="21">
        <v>263.77999999999997</v>
      </c>
      <c r="D39" s="21">
        <v>290.2</v>
      </c>
      <c r="E39" s="21">
        <v>265.39999999999998</v>
      </c>
      <c r="F39" s="21">
        <v>318.38</v>
      </c>
      <c r="G39">
        <v>218.12</v>
      </c>
    </row>
    <row r="40" spans="1:7" ht="14.25" customHeight="1" x14ac:dyDescent="0.35">
      <c r="A40" t="s">
        <v>60</v>
      </c>
      <c r="B40" s="21">
        <v>172.7</v>
      </c>
      <c r="C40" s="21">
        <v>214.66900000000001</v>
      </c>
      <c r="D40" s="21">
        <v>197.56</v>
      </c>
      <c r="E40" s="21">
        <v>222.73699999999999</v>
      </c>
      <c r="F40" s="21">
        <v>231.72399999999999</v>
      </c>
      <c r="G40">
        <v>210.34899999999999</v>
      </c>
    </row>
    <row r="41" spans="1:7" ht="14.25" customHeight="1" x14ac:dyDescent="0.35">
      <c r="A41" t="s">
        <v>20</v>
      </c>
      <c r="B41" s="21">
        <v>169.12</v>
      </c>
      <c r="C41" s="21">
        <v>132.06</v>
      </c>
      <c r="D41" s="21">
        <v>196.9</v>
      </c>
      <c r="E41" s="21">
        <v>139.74</v>
      </c>
      <c r="F41" s="21">
        <v>261.83999999999997</v>
      </c>
      <c r="G41">
        <v>251.08</v>
      </c>
    </row>
    <row r="42" spans="1:7" ht="14.25" customHeight="1" x14ac:dyDescent="0.35">
      <c r="A42" t="s">
        <v>21</v>
      </c>
      <c r="B42" s="21">
        <f t="shared" ref="B42:F42" si="5">SUM(B39:B41)</f>
        <v>587.18000000000006</v>
      </c>
      <c r="C42" s="21">
        <f t="shared" si="5"/>
        <v>610.50900000000001</v>
      </c>
      <c r="D42" s="21">
        <f t="shared" si="5"/>
        <v>684.66</v>
      </c>
      <c r="E42" s="21">
        <f t="shared" si="5"/>
        <v>627.87699999999995</v>
      </c>
      <c r="F42" s="21">
        <f t="shared" si="5"/>
        <v>811.94399999999996</v>
      </c>
      <c r="G42">
        <f>SUM(G39:G41)</f>
        <v>679.54899999999998</v>
      </c>
    </row>
    <row r="44" spans="1:7" ht="14.25" customHeight="1" x14ac:dyDescent="0.35">
      <c r="A44" t="s">
        <v>41</v>
      </c>
      <c r="B44" t="s">
        <v>22</v>
      </c>
    </row>
    <row r="45" spans="1:7" ht="14.25" customHeight="1" x14ac:dyDescent="0.35">
      <c r="B45" t="s">
        <v>54</v>
      </c>
      <c r="C45" t="s">
        <v>55</v>
      </c>
      <c r="D45" t="s">
        <v>56</v>
      </c>
      <c r="E45" t="s">
        <v>57</v>
      </c>
      <c r="F45" t="s">
        <v>58</v>
      </c>
      <c r="G45" t="s">
        <v>59</v>
      </c>
    </row>
    <row r="46" spans="1:7" ht="14.25" customHeight="1" x14ac:dyDescent="0.35">
      <c r="A46" t="s">
        <v>36</v>
      </c>
      <c r="B46" s="21">
        <v>850.26</v>
      </c>
      <c r="C46" s="21">
        <v>914.56</v>
      </c>
      <c r="D46" s="21">
        <v>1037.3599999999999</v>
      </c>
      <c r="E46" s="21">
        <v>973.7</v>
      </c>
      <c r="F46" s="21">
        <v>1093.6400000000001</v>
      </c>
      <c r="G46" s="21">
        <v>1030.92</v>
      </c>
    </row>
    <row r="47" spans="1:7" ht="14.25" customHeight="1" x14ac:dyDescent="0.35">
      <c r="A47" t="s">
        <v>60</v>
      </c>
      <c r="B47" s="21">
        <v>1077.1420000000001</v>
      </c>
      <c r="C47" s="21">
        <v>1256.539</v>
      </c>
      <c r="D47" s="21">
        <v>1544.163</v>
      </c>
      <c r="E47" s="21">
        <v>1625.5</v>
      </c>
      <c r="F47" s="21">
        <v>1941.3150000000001</v>
      </c>
      <c r="G47" s="21">
        <v>1786.3869999999999</v>
      </c>
    </row>
    <row r="48" spans="1:7" ht="14.25" customHeight="1" x14ac:dyDescent="0.35">
      <c r="A48" t="s">
        <v>20</v>
      </c>
      <c r="B48" s="21">
        <v>102.8</v>
      </c>
      <c r="C48" s="21">
        <v>86.04</v>
      </c>
      <c r="D48" s="21">
        <v>158.63999999999999</v>
      </c>
      <c r="E48" s="21">
        <v>123.78</v>
      </c>
      <c r="F48" s="21">
        <v>216.86</v>
      </c>
      <c r="G48" s="21">
        <v>196.1</v>
      </c>
    </row>
    <row r="49" spans="1:7" ht="14.25" customHeight="1" x14ac:dyDescent="0.35">
      <c r="A49" t="s">
        <v>21</v>
      </c>
      <c r="B49" s="21">
        <f t="shared" ref="B49:F49" si="6">SUM(B46:B48)</f>
        <v>2030.202</v>
      </c>
      <c r="C49" s="21">
        <f t="shared" si="6"/>
        <v>2257.1390000000001</v>
      </c>
      <c r="D49" s="21">
        <f t="shared" si="6"/>
        <v>2740.163</v>
      </c>
      <c r="E49" s="21">
        <f t="shared" si="6"/>
        <v>2722.98</v>
      </c>
      <c r="F49" s="21">
        <f t="shared" si="6"/>
        <v>3251.8150000000001</v>
      </c>
      <c r="G49" s="21">
        <f>SUM(G46:G48)</f>
        <v>3013.4069999999997</v>
      </c>
    </row>
    <row r="51" spans="1:7" ht="14.25" customHeight="1" x14ac:dyDescent="0.35">
      <c r="A51" t="s">
        <v>42</v>
      </c>
      <c r="B51" t="s">
        <v>22</v>
      </c>
    </row>
    <row r="52" spans="1:7" ht="14.25" customHeight="1" x14ac:dyDescent="0.35">
      <c r="B52" t="s">
        <v>54</v>
      </c>
      <c r="C52" t="s">
        <v>55</v>
      </c>
      <c r="D52" t="s">
        <v>56</v>
      </c>
      <c r="E52" t="s">
        <v>57</v>
      </c>
      <c r="F52" t="s">
        <v>58</v>
      </c>
      <c r="G52" t="s">
        <v>59</v>
      </c>
    </row>
    <row r="53" spans="1:7" ht="14.25" customHeight="1" x14ac:dyDescent="0.35">
      <c r="A53" t="s">
        <v>36</v>
      </c>
      <c r="B53" s="21">
        <v>174.26</v>
      </c>
      <c r="C53" s="21">
        <v>220</v>
      </c>
      <c r="D53" s="21">
        <v>220.56</v>
      </c>
      <c r="E53" s="21">
        <v>178.42</v>
      </c>
      <c r="F53" s="21">
        <v>248.1</v>
      </c>
      <c r="G53" s="21">
        <v>178.98</v>
      </c>
    </row>
    <row r="54" spans="1:7" ht="14.25" customHeight="1" x14ac:dyDescent="0.35">
      <c r="A54" t="s">
        <v>60</v>
      </c>
      <c r="B54" s="21">
        <v>136.929</v>
      </c>
      <c r="C54" s="21">
        <v>166.04499999999999</v>
      </c>
      <c r="D54" s="21">
        <v>164.89099999999999</v>
      </c>
      <c r="E54" s="21">
        <v>148.10300000000001</v>
      </c>
      <c r="F54" s="21">
        <v>217.577</v>
      </c>
      <c r="G54" s="21">
        <v>206.84100000000001</v>
      </c>
    </row>
    <row r="55" spans="1:7" ht="14.25" customHeight="1" x14ac:dyDescent="0.35">
      <c r="A55" t="s">
        <v>20</v>
      </c>
      <c r="B55" s="21">
        <v>168.56</v>
      </c>
      <c r="C55" s="21">
        <v>138.02000000000001</v>
      </c>
      <c r="D55" s="21">
        <v>226.48</v>
      </c>
      <c r="E55" s="21">
        <v>124.48</v>
      </c>
      <c r="F55" s="21">
        <v>303.04000000000002</v>
      </c>
      <c r="G55" s="21">
        <v>279.48</v>
      </c>
    </row>
    <row r="56" spans="1:7" ht="14.25" customHeight="1" x14ac:dyDescent="0.35">
      <c r="A56" t="s">
        <v>21</v>
      </c>
      <c r="B56" s="21">
        <f t="shared" ref="B56:F56" si="7">SUM(B53:B55)</f>
        <v>479.74899999999997</v>
      </c>
      <c r="C56" s="21">
        <f t="shared" si="7"/>
        <v>524.06499999999994</v>
      </c>
      <c r="D56" s="21">
        <f t="shared" si="7"/>
        <v>611.93100000000004</v>
      </c>
      <c r="E56" s="21">
        <f t="shared" si="7"/>
        <v>451.00300000000004</v>
      </c>
      <c r="F56" s="21">
        <f t="shared" si="7"/>
        <v>768.7170000000001</v>
      </c>
      <c r="G56" s="21">
        <f>SUM(G53:G55)</f>
        <v>665.30100000000004</v>
      </c>
    </row>
    <row r="58" spans="1:7" ht="14.25" customHeight="1" x14ac:dyDescent="0.35">
      <c r="A58" t="s">
        <v>29</v>
      </c>
      <c r="B58" t="s">
        <v>22</v>
      </c>
    </row>
    <row r="59" spans="1:7" ht="14.25" customHeight="1" x14ac:dyDescent="0.35">
      <c r="B59" t="s">
        <v>54</v>
      </c>
      <c r="C59" t="s">
        <v>55</v>
      </c>
      <c r="D59" t="s">
        <v>56</v>
      </c>
      <c r="E59" t="s">
        <v>57</v>
      </c>
      <c r="F59" t="s">
        <v>58</v>
      </c>
      <c r="G59" t="s">
        <v>59</v>
      </c>
    </row>
    <row r="60" spans="1:7" ht="14.25" customHeight="1" x14ac:dyDescent="0.35">
      <c r="A60" t="s">
        <v>36</v>
      </c>
      <c r="B60">
        <v>220.08</v>
      </c>
      <c r="C60">
        <v>237.02</v>
      </c>
      <c r="D60">
        <v>256.54000000000002</v>
      </c>
      <c r="E60">
        <v>183.58</v>
      </c>
      <c r="F60">
        <v>209.6</v>
      </c>
      <c r="G60" s="21">
        <v>209.3</v>
      </c>
    </row>
    <row r="61" spans="1:7" ht="14.25" customHeight="1" x14ac:dyDescent="0.35">
      <c r="A61" t="s">
        <v>60</v>
      </c>
      <c r="B61">
        <v>194.42</v>
      </c>
      <c r="C61">
        <v>201.52500000000001</v>
      </c>
      <c r="D61">
        <v>222.66200000000001</v>
      </c>
      <c r="E61">
        <v>199.08799999999999</v>
      </c>
      <c r="F61">
        <v>227.923</v>
      </c>
      <c r="G61" s="21">
        <v>252.22200000000001</v>
      </c>
    </row>
    <row r="62" spans="1:7" ht="14.25" customHeight="1" x14ac:dyDescent="0.35">
      <c r="A62" t="s">
        <v>20</v>
      </c>
      <c r="B62">
        <v>215.12</v>
      </c>
      <c r="C62">
        <v>152.69999999999999</v>
      </c>
      <c r="D62">
        <v>263.7</v>
      </c>
      <c r="E62">
        <v>159.18</v>
      </c>
      <c r="F62">
        <v>285.64</v>
      </c>
      <c r="G62" s="21">
        <v>295.2</v>
      </c>
    </row>
    <row r="63" spans="1:7" ht="14.25" customHeight="1" x14ac:dyDescent="0.35">
      <c r="A63" t="s">
        <v>21</v>
      </c>
      <c r="B63" s="21">
        <f t="shared" ref="B63:F63" si="8">SUM(B60:B62)</f>
        <v>629.62</v>
      </c>
      <c r="C63" s="21">
        <f t="shared" si="8"/>
        <v>591.245</v>
      </c>
      <c r="D63" s="21">
        <f t="shared" si="8"/>
        <v>742.90200000000004</v>
      </c>
      <c r="E63" s="21">
        <f t="shared" si="8"/>
        <v>541.84799999999996</v>
      </c>
      <c r="F63" s="21">
        <f t="shared" si="8"/>
        <v>723.16300000000001</v>
      </c>
      <c r="G63" s="21">
        <f>SUM(G60:G62)</f>
        <v>756.72199999999998</v>
      </c>
    </row>
    <row r="65" spans="1:7" ht="14.25" customHeight="1" x14ac:dyDescent="0.35">
      <c r="A65" t="s">
        <v>30</v>
      </c>
      <c r="B65" t="s">
        <v>22</v>
      </c>
    </row>
    <row r="66" spans="1:7" ht="14.25" customHeight="1" x14ac:dyDescent="0.35">
      <c r="B66" t="s">
        <v>54</v>
      </c>
      <c r="C66" t="s">
        <v>55</v>
      </c>
      <c r="D66" t="s">
        <v>56</v>
      </c>
      <c r="E66" t="s">
        <v>57</v>
      </c>
      <c r="F66" t="s">
        <v>58</v>
      </c>
      <c r="G66" t="s">
        <v>59</v>
      </c>
    </row>
    <row r="67" spans="1:7" ht="14.25" customHeight="1" x14ac:dyDescent="0.35">
      <c r="A67" t="s">
        <v>36</v>
      </c>
      <c r="B67" s="21">
        <v>230.72</v>
      </c>
      <c r="C67" s="21">
        <v>277.26</v>
      </c>
      <c r="D67" s="21">
        <v>318.2</v>
      </c>
      <c r="E67" s="21">
        <v>305.77999999999997</v>
      </c>
      <c r="F67" s="21">
        <v>266.76</v>
      </c>
      <c r="G67">
        <v>270.04000000000002</v>
      </c>
    </row>
    <row r="68" spans="1:7" ht="14.25" customHeight="1" x14ac:dyDescent="0.35">
      <c r="A68" t="s">
        <v>60</v>
      </c>
      <c r="B68" s="21">
        <v>206.358</v>
      </c>
      <c r="C68" s="21">
        <v>264.60300000000001</v>
      </c>
      <c r="D68" s="21">
        <v>291.71300000000002</v>
      </c>
      <c r="E68" s="21">
        <v>323.05900000000003</v>
      </c>
      <c r="F68" s="21">
        <v>294.72199999999998</v>
      </c>
      <c r="G68">
        <v>290.18</v>
      </c>
    </row>
    <row r="69" spans="1:7" ht="14.25" customHeight="1" x14ac:dyDescent="0.35">
      <c r="A69" t="s">
        <v>20</v>
      </c>
      <c r="B69" s="21">
        <v>130.44</v>
      </c>
      <c r="C69" s="21">
        <v>92.3</v>
      </c>
      <c r="D69" s="21">
        <v>182.32</v>
      </c>
      <c r="E69" s="21">
        <v>131.76</v>
      </c>
      <c r="F69" s="21">
        <v>174.82</v>
      </c>
      <c r="G69">
        <v>157.12</v>
      </c>
    </row>
    <row r="70" spans="1:7" ht="14.25" customHeight="1" x14ac:dyDescent="0.35">
      <c r="A70" t="s">
        <v>21</v>
      </c>
      <c r="B70">
        <f t="shared" ref="B70:F70" si="9">SUM(B67:B69)</f>
        <v>567.51800000000003</v>
      </c>
      <c r="C70">
        <f t="shared" si="9"/>
        <v>634.16300000000001</v>
      </c>
      <c r="D70">
        <f t="shared" si="9"/>
        <v>792.23299999999995</v>
      </c>
      <c r="E70">
        <f t="shared" si="9"/>
        <v>760.59899999999993</v>
      </c>
      <c r="F70">
        <f t="shared" si="9"/>
        <v>736.30199999999991</v>
      </c>
      <c r="G70">
        <f>SUM(G67:G69)</f>
        <v>717.34</v>
      </c>
    </row>
    <row r="72" spans="1:7" ht="14.25" customHeight="1" x14ac:dyDescent="0.35">
      <c r="A72" t="s">
        <v>43</v>
      </c>
      <c r="B72" t="s">
        <v>22</v>
      </c>
    </row>
    <row r="73" spans="1:7" ht="14.25" customHeight="1" x14ac:dyDescent="0.35">
      <c r="B73" t="s">
        <v>54</v>
      </c>
      <c r="C73" t="s">
        <v>55</v>
      </c>
      <c r="D73" t="s">
        <v>56</v>
      </c>
      <c r="E73" t="s">
        <v>57</v>
      </c>
      <c r="F73" t="s">
        <v>58</v>
      </c>
      <c r="G73" t="s">
        <v>59</v>
      </c>
    </row>
    <row r="74" spans="1:7" ht="14.25" customHeight="1" x14ac:dyDescent="0.35">
      <c r="A74" t="s">
        <v>36</v>
      </c>
      <c r="B74" s="21">
        <v>523.98</v>
      </c>
      <c r="C74" s="21">
        <v>498.16</v>
      </c>
      <c r="D74" s="21">
        <v>614.28</v>
      </c>
      <c r="E74" s="21">
        <v>606.6</v>
      </c>
      <c r="F74" s="21">
        <v>717.26</v>
      </c>
      <c r="G74" s="21">
        <v>737.5</v>
      </c>
    </row>
    <row r="75" spans="1:7" ht="14.25" customHeight="1" x14ac:dyDescent="0.35">
      <c r="A75" t="s">
        <v>60</v>
      </c>
      <c r="B75" s="21">
        <v>718.63800000000003</v>
      </c>
      <c r="C75" s="21">
        <v>726.548</v>
      </c>
      <c r="D75" s="21">
        <v>883.04499999999996</v>
      </c>
      <c r="E75" s="21">
        <v>982.60900000000004</v>
      </c>
      <c r="F75" s="21">
        <v>1046.6559999999999</v>
      </c>
      <c r="G75" s="21">
        <v>1032.3900000000001</v>
      </c>
    </row>
    <row r="76" spans="1:7" ht="14.25" customHeight="1" x14ac:dyDescent="0.35">
      <c r="A76" t="s">
        <v>20</v>
      </c>
      <c r="B76" s="21">
        <v>168</v>
      </c>
      <c r="C76" s="21">
        <v>138.32</v>
      </c>
      <c r="D76" s="21">
        <v>222.92</v>
      </c>
      <c r="E76" s="21">
        <v>222.74</v>
      </c>
      <c r="F76" s="21">
        <v>339.94</v>
      </c>
      <c r="G76" s="21">
        <v>279.60000000000002</v>
      </c>
    </row>
    <row r="77" spans="1:7" ht="14.25" customHeight="1" x14ac:dyDescent="0.35">
      <c r="A77" t="s">
        <v>21</v>
      </c>
      <c r="B77" s="21">
        <f t="shared" ref="B77:F77" si="10">SUM(B74:B76)</f>
        <v>1410.6179999999999</v>
      </c>
      <c r="C77" s="21">
        <f t="shared" si="10"/>
        <v>1363.028</v>
      </c>
      <c r="D77" s="21">
        <f t="shared" si="10"/>
        <v>1720.2449999999999</v>
      </c>
      <c r="E77" s="21">
        <f t="shared" si="10"/>
        <v>1811.9490000000001</v>
      </c>
      <c r="F77" s="21">
        <f t="shared" si="10"/>
        <v>2103.8559999999998</v>
      </c>
      <c r="G77" s="21">
        <f>SUM(G74:G76)</f>
        <v>2049.4900000000002</v>
      </c>
    </row>
    <row r="79" spans="1:7" ht="14.25" customHeight="1" x14ac:dyDescent="0.35">
      <c r="A79" t="s">
        <v>44</v>
      </c>
      <c r="B79" t="s">
        <v>22</v>
      </c>
    </row>
    <row r="80" spans="1:7" ht="14.25" customHeight="1" x14ac:dyDescent="0.35">
      <c r="B80" t="s">
        <v>54</v>
      </c>
      <c r="C80" t="s">
        <v>55</v>
      </c>
      <c r="D80" t="s">
        <v>56</v>
      </c>
      <c r="E80" t="s">
        <v>57</v>
      </c>
      <c r="F80" t="s">
        <v>58</v>
      </c>
      <c r="G80" t="s">
        <v>59</v>
      </c>
    </row>
    <row r="81" spans="1:7" ht="14.25" customHeight="1" x14ac:dyDescent="0.35">
      <c r="A81" t="s">
        <v>36</v>
      </c>
      <c r="B81" s="21">
        <v>734.9</v>
      </c>
      <c r="C81" s="21">
        <v>677.22</v>
      </c>
      <c r="D81" s="21">
        <v>977.48</v>
      </c>
      <c r="E81" s="21">
        <v>759.9</v>
      </c>
      <c r="F81" s="21">
        <v>1171.81</v>
      </c>
      <c r="G81" s="21">
        <v>1152.6400000000001</v>
      </c>
    </row>
    <row r="82" spans="1:7" ht="14.25" customHeight="1" x14ac:dyDescent="0.35">
      <c r="A82" t="s">
        <v>60</v>
      </c>
      <c r="B82" s="21">
        <v>1112.02</v>
      </c>
      <c r="C82" s="21">
        <v>1156.345</v>
      </c>
      <c r="D82" s="21">
        <v>1443.751</v>
      </c>
      <c r="E82" s="21">
        <v>1528.5619999999999</v>
      </c>
      <c r="F82" s="21">
        <v>2113.2370000000001</v>
      </c>
      <c r="G82" s="21">
        <v>2116.9769999999999</v>
      </c>
    </row>
    <row r="83" spans="1:7" ht="14.25" customHeight="1" x14ac:dyDescent="0.35">
      <c r="A83" t="s">
        <v>20</v>
      </c>
      <c r="B83" s="21">
        <v>87.22</v>
      </c>
      <c r="C83" s="21">
        <v>49.24</v>
      </c>
      <c r="D83" s="21">
        <v>88.44</v>
      </c>
      <c r="E83" s="21">
        <v>70.8</v>
      </c>
      <c r="F83" s="21">
        <v>162.22</v>
      </c>
      <c r="G83" s="21">
        <v>167.7</v>
      </c>
    </row>
    <row r="84" spans="1:7" ht="14.25" customHeight="1" x14ac:dyDescent="0.35">
      <c r="A84" t="s">
        <v>21</v>
      </c>
      <c r="B84" s="21">
        <f t="shared" ref="B84:F84" si="11">SUM(B81:B83)</f>
        <v>1934.14</v>
      </c>
      <c r="C84" s="21">
        <f t="shared" si="11"/>
        <v>1882.8050000000001</v>
      </c>
      <c r="D84" s="21">
        <f t="shared" si="11"/>
        <v>2509.6709999999998</v>
      </c>
      <c r="E84" s="21">
        <f t="shared" si="11"/>
        <v>2359.2620000000002</v>
      </c>
      <c r="F84" s="21">
        <f t="shared" si="11"/>
        <v>3447.2669999999998</v>
      </c>
      <c r="G84" s="21">
        <f>SUM(G81:G83)</f>
        <v>3437.317</v>
      </c>
    </row>
    <row r="86" spans="1:7" ht="14.25" customHeight="1" x14ac:dyDescent="0.35">
      <c r="A86" t="s">
        <v>31</v>
      </c>
      <c r="B86" t="s">
        <v>22</v>
      </c>
    </row>
    <row r="87" spans="1:7" ht="14.25" customHeight="1" x14ac:dyDescent="0.35">
      <c r="B87" t="s">
        <v>54</v>
      </c>
      <c r="C87" t="s">
        <v>55</v>
      </c>
      <c r="D87" t="s">
        <v>56</v>
      </c>
      <c r="E87" t="s">
        <v>57</v>
      </c>
      <c r="F87" t="s">
        <v>58</v>
      </c>
      <c r="G87" t="s">
        <v>59</v>
      </c>
    </row>
    <row r="88" spans="1:7" ht="14.25" customHeight="1" x14ac:dyDescent="0.35">
      <c r="A88" t="s">
        <v>36</v>
      </c>
      <c r="B88" s="21">
        <v>524.9</v>
      </c>
      <c r="C88" s="21">
        <v>375.32</v>
      </c>
      <c r="D88" s="21">
        <v>555.92999999999995</v>
      </c>
      <c r="E88" s="21">
        <v>563.04</v>
      </c>
      <c r="F88" s="21">
        <v>643.84</v>
      </c>
      <c r="G88" s="21">
        <v>670.12</v>
      </c>
    </row>
    <row r="89" spans="1:7" ht="14.25" customHeight="1" x14ac:dyDescent="0.35">
      <c r="A89" t="s">
        <v>60</v>
      </c>
      <c r="B89" s="21">
        <v>690.99699999999996</v>
      </c>
      <c r="C89" s="21">
        <v>484.267</v>
      </c>
      <c r="D89" s="21">
        <v>718.88800000000003</v>
      </c>
      <c r="E89" s="21">
        <v>878.91</v>
      </c>
      <c r="F89" s="21">
        <v>1036.836</v>
      </c>
      <c r="G89" s="21">
        <v>952.02300000000002</v>
      </c>
    </row>
    <row r="90" spans="1:7" ht="14.25" customHeight="1" x14ac:dyDescent="0.35">
      <c r="A90" t="s">
        <v>20</v>
      </c>
      <c r="B90" s="21">
        <v>118.68</v>
      </c>
      <c r="C90" s="21">
        <v>72.180000000000007</v>
      </c>
      <c r="D90" s="21">
        <v>156.54</v>
      </c>
      <c r="E90" s="21">
        <v>136.04</v>
      </c>
      <c r="F90" s="21">
        <v>250.94</v>
      </c>
      <c r="G90" s="21">
        <v>219.44</v>
      </c>
    </row>
    <row r="91" spans="1:7" ht="14.25" customHeight="1" x14ac:dyDescent="0.35">
      <c r="A91" t="s">
        <v>21</v>
      </c>
      <c r="B91" s="21">
        <f t="shared" ref="B91:F91" si="12">SUM(B88:B90)</f>
        <v>1334.577</v>
      </c>
      <c r="C91" s="21">
        <f t="shared" si="12"/>
        <v>931.76700000000005</v>
      </c>
      <c r="D91" s="21">
        <f t="shared" si="12"/>
        <v>1431.3579999999999</v>
      </c>
      <c r="E91" s="21">
        <f t="shared" si="12"/>
        <v>1577.9899999999998</v>
      </c>
      <c r="F91" s="21">
        <f t="shared" si="12"/>
        <v>1931.616</v>
      </c>
      <c r="G91" s="21">
        <f>SUM(G88:G90)</f>
        <v>1841.5830000000001</v>
      </c>
    </row>
    <row r="92" spans="1:7" ht="14.25" customHeight="1" x14ac:dyDescent="0.35">
      <c r="A92" t="s">
        <v>22</v>
      </c>
    </row>
    <row r="93" spans="1:7" ht="14.25" customHeight="1" x14ac:dyDescent="0.35">
      <c r="A93" t="s">
        <v>45</v>
      </c>
      <c r="B93" t="s">
        <v>22</v>
      </c>
    </row>
    <row r="94" spans="1:7" ht="14.25" customHeight="1" x14ac:dyDescent="0.35">
      <c r="B94" t="s">
        <v>54</v>
      </c>
      <c r="C94" t="s">
        <v>55</v>
      </c>
      <c r="D94" t="s">
        <v>56</v>
      </c>
      <c r="E94" t="s">
        <v>57</v>
      </c>
      <c r="F94" t="s">
        <v>58</v>
      </c>
      <c r="G94" t="s">
        <v>59</v>
      </c>
    </row>
    <row r="95" spans="1:7" ht="14.25" customHeight="1" x14ac:dyDescent="0.35">
      <c r="A95" t="s">
        <v>36</v>
      </c>
      <c r="B95" s="21">
        <v>532.91999999999996</v>
      </c>
      <c r="C95" s="21">
        <v>536.98</v>
      </c>
      <c r="D95" s="21">
        <v>670.46</v>
      </c>
      <c r="E95" s="21">
        <v>666.88</v>
      </c>
      <c r="F95" s="21">
        <v>582.88</v>
      </c>
      <c r="G95" s="21">
        <v>560.44000000000005</v>
      </c>
    </row>
    <row r="96" spans="1:7" ht="14.25" customHeight="1" x14ac:dyDescent="0.35">
      <c r="A96" t="s">
        <v>60</v>
      </c>
      <c r="B96" s="21">
        <v>750.06799999999998</v>
      </c>
      <c r="C96" s="21">
        <v>820.99400000000003</v>
      </c>
      <c r="D96" s="21">
        <v>1033.472</v>
      </c>
      <c r="E96" s="21">
        <v>1120.164</v>
      </c>
      <c r="F96" s="21">
        <v>961.12800000000004</v>
      </c>
      <c r="G96" s="21">
        <v>906.54</v>
      </c>
    </row>
    <row r="97" spans="1:7" ht="14.25" customHeight="1" x14ac:dyDescent="0.35">
      <c r="A97" t="s">
        <v>20</v>
      </c>
      <c r="B97" s="21">
        <v>446.56</v>
      </c>
      <c r="C97" s="21">
        <v>365.51499999999999</v>
      </c>
      <c r="D97" s="21">
        <v>614.70000000000005</v>
      </c>
      <c r="E97" s="21">
        <v>524.41999999999996</v>
      </c>
      <c r="F97" s="21">
        <v>471.58</v>
      </c>
      <c r="G97" s="21">
        <v>503.92</v>
      </c>
    </row>
    <row r="98" spans="1:7" ht="14.25" customHeight="1" x14ac:dyDescent="0.35">
      <c r="A98" t="s">
        <v>21</v>
      </c>
      <c r="B98" s="21">
        <f t="shared" ref="B98:F98" si="13">SUM(B95:B97)</f>
        <v>1729.5479999999998</v>
      </c>
      <c r="C98" s="21">
        <f t="shared" si="13"/>
        <v>1723.489</v>
      </c>
      <c r="D98" s="21">
        <f t="shared" si="13"/>
        <v>2318.6320000000001</v>
      </c>
      <c r="E98" s="21">
        <f t="shared" si="13"/>
        <v>2311.4639999999999</v>
      </c>
      <c r="F98" s="21">
        <f t="shared" si="13"/>
        <v>2015.588</v>
      </c>
      <c r="G98" s="21">
        <f>SUM(G95:G97)</f>
        <v>1970.9</v>
      </c>
    </row>
    <row r="100" spans="1:7" ht="14.25" customHeight="1" x14ac:dyDescent="0.35">
      <c r="A100" t="s">
        <v>46</v>
      </c>
      <c r="B100" t="s">
        <v>22</v>
      </c>
    </row>
    <row r="101" spans="1:7" ht="14.25" customHeight="1" x14ac:dyDescent="0.35">
      <c r="B101" t="s">
        <v>54</v>
      </c>
      <c r="C101" t="s">
        <v>55</v>
      </c>
      <c r="D101" t="s">
        <v>56</v>
      </c>
      <c r="E101" t="s">
        <v>57</v>
      </c>
      <c r="F101" t="s">
        <v>58</v>
      </c>
      <c r="G101" t="s">
        <v>59</v>
      </c>
    </row>
    <row r="102" spans="1:7" ht="14.25" customHeight="1" x14ac:dyDescent="0.35">
      <c r="A102" t="s">
        <v>36</v>
      </c>
      <c r="B102" s="21">
        <v>1434.04</v>
      </c>
      <c r="C102" s="21">
        <v>1516.21</v>
      </c>
      <c r="D102" s="21">
        <v>1620.07</v>
      </c>
      <c r="E102" s="21">
        <v>1273.18</v>
      </c>
      <c r="F102" s="21">
        <v>1755.83</v>
      </c>
      <c r="G102" s="21">
        <v>1698.1</v>
      </c>
    </row>
    <row r="103" spans="1:7" ht="14.25" customHeight="1" x14ac:dyDescent="0.35">
      <c r="A103" t="s">
        <v>60</v>
      </c>
      <c r="B103" s="21">
        <v>1576.923</v>
      </c>
      <c r="C103" s="21">
        <v>1646.2360000000001</v>
      </c>
      <c r="D103" s="21">
        <v>1654.6369999999999</v>
      </c>
      <c r="E103" s="21">
        <v>1672.44</v>
      </c>
      <c r="F103" s="21">
        <v>2081.4140000000002</v>
      </c>
      <c r="G103" s="21">
        <v>1999.5329999999999</v>
      </c>
    </row>
    <row r="104" spans="1:7" ht="14.25" customHeight="1" x14ac:dyDescent="0.35">
      <c r="A104" t="s">
        <v>20</v>
      </c>
      <c r="B104" s="21">
        <v>479.82</v>
      </c>
      <c r="C104" s="21">
        <v>373</v>
      </c>
      <c r="D104" s="21">
        <v>603.66</v>
      </c>
      <c r="E104" s="21">
        <v>344.5</v>
      </c>
      <c r="F104" s="21">
        <v>739.54</v>
      </c>
      <c r="G104" s="21">
        <v>642.26</v>
      </c>
    </row>
    <row r="105" spans="1:7" ht="14.25" customHeight="1" x14ac:dyDescent="0.35">
      <c r="A105" t="s">
        <v>21</v>
      </c>
      <c r="B105" s="21">
        <f t="shared" ref="B105:F105" si="14">SUM(B102:B104)</f>
        <v>3490.7829999999999</v>
      </c>
      <c r="C105" s="21">
        <f t="shared" si="14"/>
        <v>3535.4459999999999</v>
      </c>
      <c r="D105" s="21">
        <f t="shared" si="14"/>
        <v>3878.3669999999997</v>
      </c>
      <c r="E105" s="21">
        <f t="shared" si="14"/>
        <v>3290.12</v>
      </c>
      <c r="F105" s="21">
        <f t="shared" si="14"/>
        <v>4576.7839999999997</v>
      </c>
      <c r="G105" s="21">
        <f>SUM(G102:G104)</f>
        <v>4339.893</v>
      </c>
    </row>
    <row r="107" spans="1:7" ht="14.25" customHeight="1" x14ac:dyDescent="0.35">
      <c r="A107" t="s">
        <v>47</v>
      </c>
      <c r="B107" t="s">
        <v>22</v>
      </c>
    </row>
    <row r="108" spans="1:7" ht="14.25" customHeight="1" x14ac:dyDescent="0.35">
      <c r="B108" t="s">
        <v>54</v>
      </c>
      <c r="C108" t="s">
        <v>55</v>
      </c>
      <c r="D108" t="s">
        <v>56</v>
      </c>
      <c r="E108" t="s">
        <v>57</v>
      </c>
      <c r="F108" t="s">
        <v>58</v>
      </c>
      <c r="G108" t="s">
        <v>59</v>
      </c>
    </row>
    <row r="109" spans="1:7" ht="14.25" customHeight="1" x14ac:dyDescent="0.35">
      <c r="A109" t="s">
        <v>36</v>
      </c>
      <c r="B109" s="21">
        <v>952.78</v>
      </c>
      <c r="C109" s="21">
        <v>892.66</v>
      </c>
      <c r="D109" s="21">
        <v>1124.24</v>
      </c>
      <c r="E109" s="21">
        <v>1099.68</v>
      </c>
      <c r="F109" s="21">
        <v>1092.8</v>
      </c>
      <c r="G109" s="21">
        <v>1096.99</v>
      </c>
    </row>
    <row r="110" spans="1:7" ht="14.25" customHeight="1" x14ac:dyDescent="0.35">
      <c r="A110" t="s">
        <v>60</v>
      </c>
      <c r="B110" s="21">
        <v>1471.6489999999999</v>
      </c>
      <c r="C110" s="21">
        <v>1380.482</v>
      </c>
      <c r="D110" s="21">
        <v>1801.0219999999999</v>
      </c>
      <c r="E110" s="21">
        <v>1830.2739999999999</v>
      </c>
      <c r="F110" s="21">
        <v>1888.4839999999999</v>
      </c>
      <c r="G110" s="21">
        <v>1773.454</v>
      </c>
    </row>
    <row r="111" spans="1:7" ht="14.25" customHeight="1" x14ac:dyDescent="0.35">
      <c r="A111" t="s">
        <v>20</v>
      </c>
      <c r="B111" s="21">
        <v>295.14</v>
      </c>
      <c r="C111" s="21">
        <v>214.9</v>
      </c>
      <c r="D111" s="21">
        <v>413.8</v>
      </c>
      <c r="E111" s="21">
        <v>334.2</v>
      </c>
      <c r="F111" s="21">
        <v>409.56</v>
      </c>
      <c r="G111" s="21">
        <v>372.6</v>
      </c>
    </row>
    <row r="112" spans="1:7" ht="14.25" customHeight="1" x14ac:dyDescent="0.35">
      <c r="A112" t="s">
        <v>21</v>
      </c>
      <c r="B112" s="21">
        <f t="shared" ref="B112:F112" si="15">SUM(B109:B111)</f>
        <v>2719.569</v>
      </c>
      <c r="C112" s="21">
        <f t="shared" si="15"/>
        <v>2488.0419999999999</v>
      </c>
      <c r="D112" s="21">
        <f t="shared" si="15"/>
        <v>3339.0619999999999</v>
      </c>
      <c r="E112" s="21">
        <f t="shared" si="15"/>
        <v>3264.1539999999995</v>
      </c>
      <c r="F112" s="21">
        <f t="shared" si="15"/>
        <v>3390.8439999999996</v>
      </c>
      <c r="G112" s="21">
        <f>SUM(G109:G111)</f>
        <v>3243.0439999999999</v>
      </c>
    </row>
    <row r="114" spans="1:7" ht="14.25" customHeight="1" x14ac:dyDescent="0.35">
      <c r="A114" t="s">
        <v>48</v>
      </c>
      <c r="B114" t="s">
        <v>22</v>
      </c>
    </row>
    <row r="115" spans="1:7" ht="14.25" customHeight="1" x14ac:dyDescent="0.35">
      <c r="B115" t="s">
        <v>54</v>
      </c>
      <c r="C115" t="s">
        <v>55</v>
      </c>
      <c r="D115" t="s">
        <v>56</v>
      </c>
      <c r="E115" t="s">
        <v>57</v>
      </c>
      <c r="F115" t="s">
        <v>58</v>
      </c>
      <c r="G115" t="s">
        <v>59</v>
      </c>
    </row>
    <row r="116" spans="1:7" ht="14.25" customHeight="1" x14ac:dyDescent="0.35">
      <c r="A116" t="s">
        <v>36</v>
      </c>
      <c r="B116" s="21">
        <v>271.12</v>
      </c>
      <c r="C116" s="21">
        <v>332.5</v>
      </c>
      <c r="D116" s="21">
        <v>342.92</v>
      </c>
      <c r="E116" s="21">
        <v>366.3</v>
      </c>
      <c r="F116" s="21">
        <v>313.14</v>
      </c>
      <c r="G116" s="21">
        <v>324.68</v>
      </c>
    </row>
    <row r="117" spans="1:7" ht="14.25" customHeight="1" x14ac:dyDescent="0.35">
      <c r="A117" t="s">
        <v>60</v>
      </c>
      <c r="B117" s="21">
        <v>258.86599999999999</v>
      </c>
      <c r="C117" s="21">
        <v>331.85700000000003</v>
      </c>
      <c r="D117" s="21">
        <v>320.11799999999999</v>
      </c>
      <c r="E117" s="21">
        <v>455.15499999999997</v>
      </c>
      <c r="F117" s="21">
        <v>348.74700000000001</v>
      </c>
      <c r="G117" s="21">
        <v>334.34199999999998</v>
      </c>
    </row>
    <row r="118" spans="1:7" ht="14.25" customHeight="1" x14ac:dyDescent="0.35">
      <c r="A118" t="s">
        <v>20</v>
      </c>
      <c r="B118" s="21">
        <v>55.3</v>
      </c>
      <c r="C118" s="21">
        <v>44.34</v>
      </c>
      <c r="D118" s="21">
        <v>63.48</v>
      </c>
      <c r="E118" s="21">
        <v>76.14</v>
      </c>
      <c r="F118" s="21">
        <v>91.92</v>
      </c>
      <c r="G118" s="21">
        <v>71.239999999999995</v>
      </c>
    </row>
    <row r="119" spans="1:7" ht="14.25" customHeight="1" x14ac:dyDescent="0.35">
      <c r="A119" t="s">
        <v>21</v>
      </c>
      <c r="B119" s="21">
        <f t="shared" ref="B119:F119" si="16">SUM(B116:B118)</f>
        <v>585.28599999999994</v>
      </c>
      <c r="C119" s="21">
        <f t="shared" si="16"/>
        <v>708.697</v>
      </c>
      <c r="D119" s="21">
        <f t="shared" si="16"/>
        <v>726.51800000000003</v>
      </c>
      <c r="E119" s="21">
        <f t="shared" si="16"/>
        <v>897.59499999999991</v>
      </c>
      <c r="F119" s="21">
        <f t="shared" si="16"/>
        <v>753.8069999999999</v>
      </c>
      <c r="G119" s="21">
        <f>SUM(G116:G118)</f>
        <v>730.26199999999994</v>
      </c>
    </row>
    <row r="121" spans="1:7" ht="14.25" customHeight="1" x14ac:dyDescent="0.35">
      <c r="A121" t="s">
        <v>49</v>
      </c>
      <c r="B121" t="s">
        <v>22</v>
      </c>
    </row>
    <row r="122" spans="1:7" ht="14.25" customHeight="1" x14ac:dyDescent="0.35">
      <c r="B122" t="s">
        <v>54</v>
      </c>
      <c r="C122" t="s">
        <v>55</v>
      </c>
      <c r="D122" t="s">
        <v>56</v>
      </c>
      <c r="E122" t="s">
        <v>57</v>
      </c>
      <c r="F122" t="s">
        <v>58</v>
      </c>
      <c r="G122" t="s">
        <v>59</v>
      </c>
    </row>
    <row r="123" spans="1:7" ht="14.25" customHeight="1" x14ac:dyDescent="0.35">
      <c r="A123" t="s">
        <v>36</v>
      </c>
      <c r="B123" s="21">
        <v>872.68</v>
      </c>
      <c r="C123" s="21">
        <v>1007.76</v>
      </c>
      <c r="D123" s="21">
        <v>1338.02</v>
      </c>
      <c r="E123" s="21">
        <v>1171.5</v>
      </c>
      <c r="F123" s="21">
        <v>1350.26</v>
      </c>
      <c r="G123" s="21">
        <v>1184.44</v>
      </c>
    </row>
    <row r="124" spans="1:7" ht="14.25" customHeight="1" x14ac:dyDescent="0.35">
      <c r="A124" t="s">
        <v>60</v>
      </c>
      <c r="B124" s="21">
        <v>1182.5809999999999</v>
      </c>
      <c r="C124" s="21">
        <v>1221.325</v>
      </c>
      <c r="D124" s="21">
        <v>1341.2</v>
      </c>
      <c r="E124" s="21">
        <v>1797.99</v>
      </c>
      <c r="F124" s="21">
        <v>1918.0730000000001</v>
      </c>
      <c r="G124" s="21">
        <v>1721.691</v>
      </c>
    </row>
    <row r="125" spans="1:7" ht="14.25" customHeight="1" x14ac:dyDescent="0.35">
      <c r="A125" t="s">
        <v>20</v>
      </c>
      <c r="B125" s="21">
        <v>314.22000000000003</v>
      </c>
      <c r="C125" s="21">
        <v>258.64</v>
      </c>
      <c r="D125" s="21">
        <v>419.34</v>
      </c>
      <c r="E125" s="21">
        <v>362.78</v>
      </c>
      <c r="F125" s="21">
        <v>564.1</v>
      </c>
      <c r="G125" s="21">
        <v>458.16</v>
      </c>
    </row>
    <row r="126" spans="1:7" ht="14.25" customHeight="1" x14ac:dyDescent="0.35">
      <c r="A126" t="s">
        <v>21</v>
      </c>
      <c r="B126" s="21">
        <f t="shared" ref="B126:F126" si="17">SUM(B123:B125)</f>
        <v>2369.4809999999998</v>
      </c>
      <c r="C126" s="21">
        <f t="shared" si="17"/>
        <v>2487.7249999999999</v>
      </c>
      <c r="D126" s="21">
        <f t="shared" si="17"/>
        <v>3098.5600000000004</v>
      </c>
      <c r="E126" s="21">
        <f t="shared" si="17"/>
        <v>3332.2699999999995</v>
      </c>
      <c r="F126" s="21">
        <f t="shared" si="17"/>
        <v>3832.433</v>
      </c>
      <c r="G126" s="21">
        <f>SUM(G123:G125)</f>
        <v>3364.2910000000002</v>
      </c>
    </row>
    <row r="128" spans="1:7" ht="14.25" customHeight="1" x14ac:dyDescent="0.35">
      <c r="A128" t="s">
        <v>32</v>
      </c>
      <c r="B128" t="s">
        <v>22</v>
      </c>
    </row>
    <row r="129" spans="1:7" ht="14.25" customHeight="1" x14ac:dyDescent="0.35">
      <c r="B129" t="s">
        <v>54</v>
      </c>
      <c r="C129" t="s">
        <v>55</v>
      </c>
      <c r="D129" t="s">
        <v>56</v>
      </c>
      <c r="E129" t="s">
        <v>57</v>
      </c>
      <c r="F129" t="s">
        <v>58</v>
      </c>
      <c r="G129" t="s">
        <v>59</v>
      </c>
    </row>
    <row r="130" spans="1:7" ht="14.25" customHeight="1" x14ac:dyDescent="0.35">
      <c r="A130" t="s">
        <v>36</v>
      </c>
      <c r="B130" s="21">
        <v>216.96</v>
      </c>
      <c r="C130" s="21">
        <v>231.84</v>
      </c>
      <c r="D130" s="21">
        <v>249.14</v>
      </c>
      <c r="E130" s="21">
        <v>237.12</v>
      </c>
      <c r="F130" s="21">
        <v>269.04000000000002</v>
      </c>
      <c r="G130" s="21">
        <v>257.76</v>
      </c>
    </row>
    <row r="131" spans="1:7" ht="14.25" customHeight="1" x14ac:dyDescent="0.35">
      <c r="A131" t="s">
        <v>60</v>
      </c>
      <c r="B131" s="21">
        <v>146.47300000000001</v>
      </c>
      <c r="C131" s="21">
        <v>203.7</v>
      </c>
      <c r="D131" s="21">
        <v>201.11699999999999</v>
      </c>
      <c r="E131" s="21">
        <v>218.21799999999999</v>
      </c>
      <c r="F131" s="21">
        <v>214.25399999999999</v>
      </c>
      <c r="G131" s="21">
        <v>201.73400000000001</v>
      </c>
    </row>
    <row r="132" spans="1:7" ht="14.25" customHeight="1" x14ac:dyDescent="0.35">
      <c r="A132" t="s">
        <v>20</v>
      </c>
      <c r="B132" s="21">
        <v>29.32</v>
      </c>
      <c r="C132" s="21">
        <v>27.34</v>
      </c>
      <c r="D132" s="21">
        <v>27.36</v>
      </c>
      <c r="E132" s="21">
        <v>28.48</v>
      </c>
      <c r="F132" s="21">
        <v>43.3</v>
      </c>
      <c r="G132" s="21">
        <v>39.54</v>
      </c>
    </row>
    <row r="133" spans="1:7" ht="14.25" customHeight="1" x14ac:dyDescent="0.35">
      <c r="A133" t="s">
        <v>21</v>
      </c>
      <c r="B133" s="21">
        <f t="shared" ref="B133:F133" si="18">SUM(B130:B132)</f>
        <v>392.75299999999999</v>
      </c>
      <c r="C133" s="21">
        <f t="shared" si="18"/>
        <v>462.87999999999994</v>
      </c>
      <c r="D133" s="21">
        <f t="shared" si="18"/>
        <v>477.61699999999996</v>
      </c>
      <c r="E133" s="21">
        <f t="shared" si="18"/>
        <v>483.81799999999998</v>
      </c>
      <c r="F133" s="21">
        <f t="shared" si="18"/>
        <v>526.59399999999994</v>
      </c>
      <c r="G133" s="21">
        <f>SUM(G130:G132)</f>
        <v>499.03400000000005</v>
      </c>
    </row>
    <row r="135" spans="1:7" ht="14.25" customHeight="1" x14ac:dyDescent="0.35">
      <c r="A135" t="s">
        <v>33</v>
      </c>
      <c r="B135" t="s">
        <v>22</v>
      </c>
    </row>
    <row r="136" spans="1:7" ht="14.25" customHeight="1" x14ac:dyDescent="0.35">
      <c r="B136" t="s">
        <v>54</v>
      </c>
      <c r="C136" t="s">
        <v>55</v>
      </c>
      <c r="D136" t="s">
        <v>56</v>
      </c>
      <c r="E136" t="s">
        <v>57</v>
      </c>
      <c r="F136" t="s">
        <v>58</v>
      </c>
      <c r="G136" t="s">
        <v>59</v>
      </c>
    </row>
    <row r="137" spans="1:7" ht="14.25" customHeight="1" x14ac:dyDescent="0.35">
      <c r="A137" t="s">
        <v>36</v>
      </c>
      <c r="B137" s="21">
        <v>130.72</v>
      </c>
      <c r="C137" s="21">
        <v>143.30000000000001</v>
      </c>
      <c r="D137" s="21">
        <v>153.36000000000001</v>
      </c>
      <c r="E137" s="21">
        <v>139.02000000000001</v>
      </c>
      <c r="F137" s="21">
        <v>147.76</v>
      </c>
      <c r="G137" s="21">
        <v>85.3</v>
      </c>
    </row>
    <row r="138" spans="1:7" ht="14.25" customHeight="1" x14ac:dyDescent="0.35">
      <c r="A138" t="s">
        <v>60</v>
      </c>
      <c r="B138" s="21">
        <v>105.246</v>
      </c>
      <c r="C138" s="21">
        <v>89.777000000000001</v>
      </c>
      <c r="D138" s="21">
        <v>103.824</v>
      </c>
      <c r="E138" s="21">
        <v>111.626</v>
      </c>
      <c r="F138" s="21">
        <v>84.858999999999995</v>
      </c>
      <c r="G138" s="21">
        <v>55.021000000000001</v>
      </c>
    </row>
    <row r="139" spans="1:7" ht="14.25" customHeight="1" x14ac:dyDescent="0.35">
      <c r="A139" t="s">
        <v>20</v>
      </c>
      <c r="B139" s="21">
        <v>96.9</v>
      </c>
      <c r="C139" s="21">
        <v>70.8</v>
      </c>
      <c r="D139" s="21">
        <v>125.3</v>
      </c>
      <c r="E139" s="21">
        <v>83.06</v>
      </c>
      <c r="F139" s="21">
        <v>119.62</v>
      </c>
      <c r="G139" s="21">
        <v>123.34</v>
      </c>
    </row>
    <row r="140" spans="1:7" ht="14.25" customHeight="1" x14ac:dyDescent="0.35">
      <c r="A140" t="s">
        <v>21</v>
      </c>
      <c r="B140" s="21">
        <f t="shared" ref="B140:F140" si="19">SUM(B137:B139)</f>
        <v>332.86599999999999</v>
      </c>
      <c r="C140" s="21">
        <f t="shared" si="19"/>
        <v>303.87700000000001</v>
      </c>
      <c r="D140" s="21">
        <f t="shared" si="19"/>
        <v>382.48400000000004</v>
      </c>
      <c r="E140" s="21">
        <f t="shared" si="19"/>
        <v>333.70600000000002</v>
      </c>
      <c r="F140" s="21">
        <f t="shared" si="19"/>
        <v>352.23899999999998</v>
      </c>
      <c r="G140" s="21">
        <f>SUM(G137:G139)</f>
        <v>263.661</v>
      </c>
    </row>
    <row r="142" spans="1:7" ht="14.25" customHeight="1" x14ac:dyDescent="0.35">
      <c r="A142" t="s">
        <v>34</v>
      </c>
      <c r="B142" t="s">
        <v>22</v>
      </c>
    </row>
    <row r="143" spans="1:7" ht="14.25" customHeight="1" x14ac:dyDescent="0.35">
      <c r="B143" t="s">
        <v>54</v>
      </c>
      <c r="C143" t="s">
        <v>55</v>
      </c>
      <c r="D143" t="s">
        <v>56</v>
      </c>
      <c r="E143" t="s">
        <v>57</v>
      </c>
      <c r="F143" t="s">
        <v>58</v>
      </c>
      <c r="G143" t="s">
        <v>59</v>
      </c>
    </row>
    <row r="144" spans="1:7" ht="14.25" customHeight="1" x14ac:dyDescent="0.35">
      <c r="A144" t="s">
        <v>36</v>
      </c>
      <c r="B144" s="21">
        <v>232.3</v>
      </c>
      <c r="C144" s="21">
        <v>220.84</v>
      </c>
      <c r="D144" s="21">
        <v>228.38</v>
      </c>
      <c r="E144" s="21">
        <v>280.56</v>
      </c>
      <c r="F144" s="21">
        <v>233.24</v>
      </c>
      <c r="G144" s="21">
        <v>227.92</v>
      </c>
    </row>
    <row r="145" spans="1:7" ht="14.25" customHeight="1" x14ac:dyDescent="0.35">
      <c r="A145" t="s">
        <v>60</v>
      </c>
      <c r="B145" s="21">
        <v>264.82</v>
      </c>
      <c r="C145" s="21">
        <v>312.79199999999997</v>
      </c>
      <c r="D145" s="21">
        <v>323.70400000000001</v>
      </c>
      <c r="E145" s="21">
        <v>419.89400000000001</v>
      </c>
      <c r="F145" s="21">
        <v>389.05799999999999</v>
      </c>
      <c r="G145" s="21">
        <v>335.88600000000002</v>
      </c>
    </row>
    <row r="146" spans="1:7" ht="14.25" customHeight="1" x14ac:dyDescent="0.35">
      <c r="A146" t="s">
        <v>20</v>
      </c>
      <c r="B146" s="21">
        <v>89.3</v>
      </c>
      <c r="C146" s="21">
        <v>78.72</v>
      </c>
      <c r="D146" s="21">
        <v>143.58000000000001</v>
      </c>
      <c r="E146" s="21">
        <v>141.68</v>
      </c>
      <c r="F146" s="21">
        <v>158.91999999999999</v>
      </c>
      <c r="G146" s="21">
        <v>135.04</v>
      </c>
    </row>
    <row r="147" spans="1:7" ht="14.25" customHeight="1" x14ac:dyDescent="0.35">
      <c r="B147" s="21">
        <f t="shared" ref="B147:F147" si="20">SUM(B144:B146)</f>
        <v>586.41999999999996</v>
      </c>
      <c r="C147" s="21">
        <f t="shared" si="20"/>
        <v>612.35199999999998</v>
      </c>
      <c r="D147" s="21">
        <f t="shared" si="20"/>
        <v>695.6640000000001</v>
      </c>
      <c r="E147" s="21">
        <f t="shared" si="20"/>
        <v>842.13400000000001</v>
      </c>
      <c r="F147" s="21">
        <f t="shared" si="20"/>
        <v>781.21799999999996</v>
      </c>
      <c r="G147" s="21">
        <f>SUM(G144:G146)</f>
        <v>698.846</v>
      </c>
    </row>
    <row r="148" spans="1:7" ht="14.25" customHeight="1" x14ac:dyDescent="0.35">
      <c r="A148" t="s">
        <v>35</v>
      </c>
      <c r="B148" t="s">
        <v>22</v>
      </c>
    </row>
    <row r="149" spans="1:7" ht="14.25" customHeight="1" x14ac:dyDescent="0.35">
      <c r="B149" t="s">
        <v>54</v>
      </c>
      <c r="C149" t="s">
        <v>55</v>
      </c>
      <c r="D149" t="s">
        <v>56</v>
      </c>
      <c r="E149" t="s">
        <v>57</v>
      </c>
      <c r="F149" t="s">
        <v>58</v>
      </c>
      <c r="G149" t="s">
        <v>59</v>
      </c>
    </row>
    <row r="150" spans="1:7" ht="14.25" customHeight="1" x14ac:dyDescent="0.35">
      <c r="A150" t="s">
        <v>18</v>
      </c>
      <c r="B150" s="21">
        <f t="shared" ref="B150:F152" si="21">B4+B11+B18+B25+B32+B39+B46+B53+B60+B67+B74+B81+B88+B95+B102+B109+B116+B123+B130+B137+B144</f>
        <v>10571.699999999999</v>
      </c>
      <c r="C150" s="21">
        <f t="shared" si="21"/>
        <v>10981.07</v>
      </c>
      <c r="D150" s="21">
        <f t="shared" si="21"/>
        <v>13121.36</v>
      </c>
      <c r="E150" s="21">
        <f t="shared" si="21"/>
        <v>11653.960000000001</v>
      </c>
      <c r="F150" s="21">
        <f t="shared" si="21"/>
        <v>13923.24</v>
      </c>
      <c r="G150" s="21">
        <f>G4+G11+G18+G25+G32+G39+G46+G53+G60+G67+G74+G81+G88+G95+G102+G109+G116+G123+G130+G137+G144</f>
        <v>13037.130000000001</v>
      </c>
    </row>
    <row r="151" spans="1:7" ht="14.25" customHeight="1" x14ac:dyDescent="0.35">
      <c r="A151" t="s">
        <v>60</v>
      </c>
      <c r="B151" s="21">
        <f t="shared" si="21"/>
        <v>12820.657999999999</v>
      </c>
      <c r="C151" s="21">
        <f t="shared" si="21"/>
        <v>13334.552</v>
      </c>
      <c r="D151" s="21">
        <f t="shared" si="21"/>
        <v>15492.534000000001</v>
      </c>
      <c r="E151" s="21">
        <f t="shared" si="21"/>
        <v>16933.036</v>
      </c>
      <c r="F151" s="21">
        <f t="shared" si="21"/>
        <v>19256.600000000002</v>
      </c>
      <c r="G151" s="21">
        <f t="shared" ref="G151:G152" si="22">G5+G12+G19+G26+G33+G40+G47+G54+G61+G68+G75+G82+G89+G96+G103+G110+G117+G124+G131+G138+G145</f>
        <v>18259.495999999999</v>
      </c>
    </row>
    <row r="152" spans="1:7" ht="14.25" customHeight="1" x14ac:dyDescent="0.35">
      <c r="A152" t="s">
        <v>20</v>
      </c>
      <c r="B152" s="21">
        <f t="shared" si="21"/>
        <v>4012.63</v>
      </c>
      <c r="C152" s="21">
        <f t="shared" si="21"/>
        <v>3193.2550000000001</v>
      </c>
      <c r="D152" s="21">
        <f t="shared" si="21"/>
        <v>5489.1399999999994</v>
      </c>
      <c r="E152" s="21">
        <f t="shared" si="21"/>
        <v>4062.8399999999997</v>
      </c>
      <c r="F152" s="21">
        <f t="shared" si="21"/>
        <v>6647.8600000000015</v>
      </c>
      <c r="G152" s="21">
        <f t="shared" si="22"/>
        <v>6096.9999999999991</v>
      </c>
    </row>
    <row r="153" spans="1:7" ht="14.25" customHeight="1" x14ac:dyDescent="0.35">
      <c r="B153" s="21">
        <f t="shared" ref="B153:F153" si="23">SUM(B150:B152)</f>
        <v>27404.988000000001</v>
      </c>
      <c r="C153" s="21">
        <f t="shared" si="23"/>
        <v>27508.877</v>
      </c>
      <c r="D153" s="21">
        <f t="shared" si="23"/>
        <v>34103.034</v>
      </c>
      <c r="E153" s="21">
        <f t="shared" si="23"/>
        <v>32649.835999999999</v>
      </c>
      <c r="F153" s="21">
        <f t="shared" si="23"/>
        <v>39827.700000000004</v>
      </c>
      <c r="G153" s="21">
        <f>SUM(G150:G152)</f>
        <v>37393.625999999997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2466-6AD9-478F-BF71-D7FE9F019798}">
  <dimension ref="A2:S56"/>
  <sheetViews>
    <sheetView topLeftCell="A10" workbookViewId="0">
      <selection activeCell="I60" sqref="I60"/>
    </sheetView>
  </sheetViews>
  <sheetFormatPr defaultRowHeight="14.5" x14ac:dyDescent="0.35"/>
  <cols>
    <col min="1" max="1" width="24.453125" bestFit="1" customWidth="1"/>
    <col min="2" max="7" width="11.453125" bestFit="1" customWidth="1"/>
    <col min="14" max="19" width="11.453125" bestFit="1" customWidth="1"/>
  </cols>
  <sheetData>
    <row r="2" spans="1:19" x14ac:dyDescent="0.35">
      <c r="A2" s="25"/>
      <c r="B2" s="25" t="s">
        <v>12</v>
      </c>
      <c r="C2" s="25" t="s">
        <v>13</v>
      </c>
      <c r="D2" s="25" t="s">
        <v>15</v>
      </c>
      <c r="E2" s="25" t="s">
        <v>14</v>
      </c>
      <c r="F2" s="25" t="s">
        <v>16</v>
      </c>
      <c r="G2" s="26" t="s">
        <v>17</v>
      </c>
      <c r="H2" s="25" t="s">
        <v>54</v>
      </c>
      <c r="I2" s="25" t="s">
        <v>55</v>
      </c>
      <c r="J2" s="25" t="s">
        <v>56</v>
      </c>
      <c r="K2" s="25" t="s">
        <v>57</v>
      </c>
      <c r="L2" s="25" t="s">
        <v>58</v>
      </c>
      <c r="M2" s="25" t="s">
        <v>59</v>
      </c>
      <c r="N2" s="27" t="s">
        <v>65</v>
      </c>
      <c r="O2" s="25" t="s">
        <v>66</v>
      </c>
      <c r="P2" s="25" t="s">
        <v>67</v>
      </c>
      <c r="Q2" s="25" t="s">
        <v>68</v>
      </c>
      <c r="R2" s="25" t="s">
        <v>69</v>
      </c>
      <c r="S2" s="25" t="s">
        <v>70</v>
      </c>
    </row>
    <row r="3" spans="1:19" x14ac:dyDescent="0.35">
      <c r="A3" t="s">
        <v>61</v>
      </c>
      <c r="B3">
        <v>29075.114999999998</v>
      </c>
      <c r="C3">
        <v>31494.356000000007</v>
      </c>
      <c r="D3">
        <v>36373.618999999999</v>
      </c>
      <c r="E3">
        <v>12483.457000000002</v>
      </c>
      <c r="F3">
        <v>40694.857000000004</v>
      </c>
      <c r="G3" s="24">
        <v>43795.353000000003</v>
      </c>
      <c r="H3">
        <v>27404.988000000001</v>
      </c>
      <c r="I3">
        <v>27508.877</v>
      </c>
      <c r="J3">
        <v>34103.034</v>
      </c>
      <c r="K3">
        <v>32649.835999999999</v>
      </c>
      <c r="L3">
        <v>39827.700000000004</v>
      </c>
      <c r="M3">
        <v>37393.625999999997</v>
      </c>
      <c r="N3" s="28">
        <v>56480.103000000003</v>
      </c>
      <c r="O3" s="29">
        <v>59003.233000000007</v>
      </c>
      <c r="P3" s="29">
        <v>70476.652999999991</v>
      </c>
      <c r="Q3" s="29">
        <v>45133.293000000005</v>
      </c>
      <c r="R3" s="29">
        <v>80522.557000000001</v>
      </c>
      <c r="S3" s="29">
        <v>81188.978999999992</v>
      </c>
    </row>
    <row r="4" spans="1:19" x14ac:dyDescent="0.35">
      <c r="A4" t="s">
        <v>62</v>
      </c>
      <c r="B4">
        <v>10924.259999999998</v>
      </c>
      <c r="C4">
        <v>11874.960000000001</v>
      </c>
      <c r="D4">
        <v>13678.46</v>
      </c>
      <c r="E4">
        <v>4751.1200000000008</v>
      </c>
      <c r="F4">
        <v>13972.580000000002</v>
      </c>
      <c r="G4" s="24">
        <v>14697.17</v>
      </c>
      <c r="H4">
        <v>10571.699999999999</v>
      </c>
      <c r="I4">
        <v>10981.07</v>
      </c>
      <c r="J4">
        <v>13121.36</v>
      </c>
      <c r="K4">
        <v>11653.960000000001</v>
      </c>
      <c r="L4">
        <v>13923.24</v>
      </c>
      <c r="M4">
        <v>13037.130000000001</v>
      </c>
      <c r="N4" s="28">
        <v>21495.96</v>
      </c>
      <c r="O4" s="29">
        <v>22856.03</v>
      </c>
      <c r="P4" s="29">
        <v>26799.82</v>
      </c>
      <c r="Q4" s="29">
        <v>16405.080000000002</v>
      </c>
      <c r="R4" s="29">
        <v>27895.82</v>
      </c>
      <c r="S4" s="29">
        <v>27734.300000000003</v>
      </c>
    </row>
    <row r="5" spans="1:19" x14ac:dyDescent="0.35">
      <c r="A5" t="s">
        <v>19</v>
      </c>
      <c r="B5">
        <v>13769.715000000002</v>
      </c>
      <c r="C5">
        <v>15268.036000000002</v>
      </c>
      <c r="D5">
        <v>18157.059000000001</v>
      </c>
      <c r="E5">
        <v>5800.9569999999994</v>
      </c>
      <c r="F5">
        <v>19308.086999999996</v>
      </c>
      <c r="G5" s="24">
        <v>20500.98</v>
      </c>
      <c r="H5">
        <v>12820.657999999999</v>
      </c>
      <c r="I5">
        <v>13334.552</v>
      </c>
      <c r="J5">
        <v>15492.534000000001</v>
      </c>
      <c r="K5">
        <v>16933.036</v>
      </c>
      <c r="L5">
        <v>19256.600000000002</v>
      </c>
      <c r="M5">
        <v>18259.495999999999</v>
      </c>
      <c r="N5" s="28">
        <v>26590.373</v>
      </c>
      <c r="O5" s="29">
        <v>28602.588000000003</v>
      </c>
      <c r="P5" s="29">
        <v>33649.593000000001</v>
      </c>
      <c r="Q5" s="29">
        <v>22733.992999999999</v>
      </c>
      <c r="R5" s="29">
        <v>38564.686999999998</v>
      </c>
      <c r="S5" s="29">
        <v>38760.475999999995</v>
      </c>
    </row>
    <row r="6" spans="1:19" x14ac:dyDescent="0.35">
      <c r="A6" t="s">
        <v>20</v>
      </c>
      <c r="B6">
        <v>4381.1400000000003</v>
      </c>
      <c r="C6">
        <v>4351.3599999999997</v>
      </c>
      <c r="D6">
        <v>4538.1000000000013</v>
      </c>
      <c r="E6">
        <v>1931.38</v>
      </c>
      <c r="F6">
        <v>7414.1900000000005</v>
      </c>
      <c r="G6" s="24">
        <v>8597.2029999999995</v>
      </c>
      <c r="H6">
        <v>4012.63</v>
      </c>
      <c r="I6">
        <v>3193.2550000000001</v>
      </c>
      <c r="J6">
        <v>5489.1399999999994</v>
      </c>
      <c r="K6">
        <v>4062.8399999999997</v>
      </c>
      <c r="L6">
        <v>6647.8600000000015</v>
      </c>
      <c r="M6">
        <v>6096.9999999999991</v>
      </c>
      <c r="N6" s="28">
        <v>8393.77</v>
      </c>
      <c r="O6" s="29">
        <v>7544.6149999999998</v>
      </c>
      <c r="P6" s="29">
        <v>10027.240000000002</v>
      </c>
      <c r="Q6" s="29">
        <v>5994.2199999999993</v>
      </c>
      <c r="R6" s="29">
        <v>14062.050000000003</v>
      </c>
      <c r="S6" s="29">
        <v>14694.202999999998</v>
      </c>
    </row>
    <row r="7" spans="1:19" x14ac:dyDescent="0.35">
      <c r="G7" s="24"/>
      <c r="N7" s="28"/>
      <c r="O7" s="29"/>
      <c r="P7" s="29"/>
      <c r="Q7" s="29"/>
      <c r="R7" s="29"/>
      <c r="S7" s="29"/>
    </row>
    <row r="8" spans="1:19" x14ac:dyDescent="0.35">
      <c r="A8" t="s">
        <v>63</v>
      </c>
      <c r="B8">
        <v>151499.78299999997</v>
      </c>
      <c r="C8">
        <v>146610.13099999999</v>
      </c>
      <c r="D8">
        <v>159712.171</v>
      </c>
      <c r="E8">
        <v>157484.818</v>
      </c>
      <c r="F8">
        <v>144734.66500000001</v>
      </c>
      <c r="G8" s="24">
        <v>151891.93599999999</v>
      </c>
      <c r="H8">
        <v>140010.82399999999</v>
      </c>
      <c r="I8">
        <v>132871.08100000001</v>
      </c>
      <c r="J8">
        <v>158662.91699999999</v>
      </c>
      <c r="K8">
        <v>153875.76800000001</v>
      </c>
      <c r="L8">
        <v>135229.35999999999</v>
      </c>
      <c r="M8">
        <v>133157.45600000001</v>
      </c>
      <c r="N8" s="28">
        <v>291510.60699999996</v>
      </c>
      <c r="O8" s="29">
        <v>279481.212</v>
      </c>
      <c r="P8" s="29">
        <v>318375.08799999999</v>
      </c>
      <c r="Q8" s="29">
        <v>311360.58600000001</v>
      </c>
      <c r="R8" s="29">
        <v>279964.02500000002</v>
      </c>
      <c r="S8" s="29">
        <v>285049.39199999999</v>
      </c>
    </row>
    <row r="9" spans="1:19" x14ac:dyDescent="0.35">
      <c r="A9" t="s">
        <v>62</v>
      </c>
      <c r="B9">
        <v>71337.325999999986</v>
      </c>
      <c r="C9">
        <v>70272.304999999993</v>
      </c>
      <c r="D9">
        <v>75850.107000000004</v>
      </c>
      <c r="E9">
        <v>74305.825000000012</v>
      </c>
      <c r="F9">
        <v>67412.990000000005</v>
      </c>
      <c r="G9" s="24">
        <v>69440.754000000015</v>
      </c>
      <c r="H9">
        <v>69061.020999999993</v>
      </c>
      <c r="I9">
        <v>68513.740999999995</v>
      </c>
      <c r="J9">
        <v>74264.681000000011</v>
      </c>
      <c r="K9">
        <v>73389.203000000009</v>
      </c>
      <c r="L9">
        <v>63927.7</v>
      </c>
      <c r="M9">
        <v>65932.184000000008</v>
      </c>
      <c r="N9" s="28">
        <v>140398.34699999998</v>
      </c>
      <c r="O9" s="29">
        <v>138786.04599999997</v>
      </c>
      <c r="P9" s="29">
        <v>150114.788</v>
      </c>
      <c r="Q9" s="29">
        <v>147695.02800000002</v>
      </c>
      <c r="R9" s="29">
        <v>131340.69</v>
      </c>
      <c r="S9" s="29">
        <v>135372.93800000002</v>
      </c>
    </row>
    <row r="10" spans="1:19" x14ac:dyDescent="0.35">
      <c r="A10" t="s">
        <v>19</v>
      </c>
      <c r="B10">
        <v>30468.912999999993</v>
      </c>
      <c r="C10">
        <v>32085.476000000002</v>
      </c>
      <c r="D10">
        <v>36094.929000000004</v>
      </c>
      <c r="E10">
        <v>37425.792999999998</v>
      </c>
      <c r="F10">
        <v>33027.165000000001</v>
      </c>
      <c r="G10" s="24">
        <v>34677.081999999995</v>
      </c>
      <c r="H10">
        <v>29499.942999999996</v>
      </c>
      <c r="I10">
        <v>31898.582999999999</v>
      </c>
      <c r="J10">
        <v>33947.017999999996</v>
      </c>
      <c r="K10">
        <v>36637.695</v>
      </c>
      <c r="L10">
        <v>32094.039999999994</v>
      </c>
      <c r="M10">
        <v>32310.741999999998</v>
      </c>
      <c r="N10" s="28">
        <v>59968.855999999985</v>
      </c>
      <c r="O10" s="29">
        <v>63984.059000000001</v>
      </c>
      <c r="P10" s="29">
        <v>70041.947</v>
      </c>
      <c r="Q10" s="29">
        <v>74063.487999999998</v>
      </c>
      <c r="R10" s="29">
        <v>65121.204999999994</v>
      </c>
      <c r="S10" s="29">
        <v>66987.823999999993</v>
      </c>
    </row>
    <row r="11" spans="1:19" x14ac:dyDescent="0.35">
      <c r="A11" t="s">
        <v>20</v>
      </c>
      <c r="B11">
        <v>49693.543999999994</v>
      </c>
      <c r="C11">
        <v>44252.350000000006</v>
      </c>
      <c r="D11">
        <v>47767.134999999995</v>
      </c>
      <c r="E11">
        <v>45753.2</v>
      </c>
      <c r="F11">
        <v>44294.51</v>
      </c>
      <c r="G11" s="24">
        <v>47774.1</v>
      </c>
      <c r="H11">
        <v>41449.86</v>
      </c>
      <c r="I11">
        <v>32458.757000000001</v>
      </c>
      <c r="J11">
        <v>50451.217999999993</v>
      </c>
      <c r="K11">
        <v>43848.869999999995</v>
      </c>
      <c r="L11">
        <v>39207.619999999995</v>
      </c>
      <c r="M11">
        <v>34914.53</v>
      </c>
      <c r="N11" s="28">
        <v>91143.403999999995</v>
      </c>
      <c r="O11" s="29">
        <v>76711.107000000004</v>
      </c>
      <c r="P11" s="29">
        <v>98218.352999999988</v>
      </c>
      <c r="Q11" s="29">
        <v>89602.069999999992</v>
      </c>
      <c r="R11" s="29">
        <v>83502.13</v>
      </c>
      <c r="S11" s="29">
        <v>82688.63</v>
      </c>
    </row>
    <row r="12" spans="1:19" x14ac:dyDescent="0.35">
      <c r="G12" s="24"/>
      <c r="N12" s="28"/>
      <c r="O12" s="29"/>
      <c r="P12" s="29"/>
      <c r="Q12" s="29"/>
      <c r="R12" s="29"/>
      <c r="S12" s="29"/>
    </row>
    <row r="13" spans="1:19" x14ac:dyDescent="0.35">
      <c r="A13" t="s">
        <v>64</v>
      </c>
      <c r="B13">
        <f t="shared" ref="B13:G16" si="0">SUM(B3,B8)</f>
        <v>180574.89799999996</v>
      </c>
      <c r="C13">
        <f t="shared" si="0"/>
        <v>178104.48699999999</v>
      </c>
      <c r="D13">
        <f t="shared" si="0"/>
        <v>196085.79</v>
      </c>
      <c r="E13">
        <f t="shared" si="0"/>
        <v>169968.27499999999</v>
      </c>
      <c r="F13">
        <f t="shared" si="0"/>
        <v>185429.522</v>
      </c>
      <c r="G13" s="24">
        <f t="shared" si="0"/>
        <v>195687.28899999999</v>
      </c>
      <c r="H13">
        <f t="shared" ref="H13:M13" si="1">SUM(H3,H8)</f>
        <v>167415.81200000001</v>
      </c>
      <c r="I13">
        <f t="shared" si="1"/>
        <v>160379.95800000001</v>
      </c>
      <c r="J13">
        <f t="shared" si="1"/>
        <v>192765.951</v>
      </c>
      <c r="K13">
        <f t="shared" si="1"/>
        <v>186525.60400000002</v>
      </c>
      <c r="L13">
        <f t="shared" si="1"/>
        <v>175057.06</v>
      </c>
      <c r="M13">
        <f t="shared" si="1"/>
        <v>170551.08199999999</v>
      </c>
      <c r="N13" s="28">
        <v>347990.70999999996</v>
      </c>
      <c r="O13" s="29">
        <v>338484.44500000001</v>
      </c>
      <c r="P13" s="29">
        <v>388851.74100000004</v>
      </c>
      <c r="Q13" s="29">
        <v>356493.87900000002</v>
      </c>
      <c r="R13" s="29">
        <v>360486.58199999999</v>
      </c>
      <c r="S13" s="29">
        <v>366238.37099999998</v>
      </c>
    </row>
    <row r="14" spans="1:19" x14ac:dyDescent="0.35">
      <c r="A14" t="s">
        <v>62</v>
      </c>
      <c r="B14">
        <f t="shared" si="0"/>
        <v>82261.585999999981</v>
      </c>
      <c r="C14">
        <f t="shared" si="0"/>
        <v>82147.264999999999</v>
      </c>
      <c r="D14">
        <f t="shared" si="0"/>
        <v>89528.56700000001</v>
      </c>
      <c r="E14">
        <f t="shared" si="0"/>
        <v>79056.945000000007</v>
      </c>
      <c r="F14">
        <f t="shared" si="0"/>
        <v>81385.570000000007</v>
      </c>
      <c r="G14" s="24">
        <f t="shared" si="0"/>
        <v>84137.924000000014</v>
      </c>
      <c r="H14">
        <f t="shared" ref="H14:M14" si="2">SUM(H4,H9)</f>
        <v>79632.72099999999</v>
      </c>
      <c r="I14">
        <f t="shared" si="2"/>
        <v>79494.810999999987</v>
      </c>
      <c r="J14">
        <f t="shared" si="2"/>
        <v>87386.041000000012</v>
      </c>
      <c r="K14">
        <f t="shared" si="2"/>
        <v>85043.163000000015</v>
      </c>
      <c r="L14">
        <f t="shared" si="2"/>
        <v>77850.94</v>
      </c>
      <c r="M14">
        <f t="shared" si="2"/>
        <v>78969.314000000013</v>
      </c>
      <c r="N14" s="28">
        <v>161894.30699999997</v>
      </c>
      <c r="O14" s="29">
        <v>161642.076</v>
      </c>
      <c r="P14" s="29">
        <v>176914.60800000001</v>
      </c>
      <c r="Q14" s="29">
        <v>164100.10800000001</v>
      </c>
      <c r="R14" s="29">
        <v>159236.51</v>
      </c>
      <c r="S14" s="29">
        <v>163107.23800000001</v>
      </c>
    </row>
    <row r="15" spans="1:19" x14ac:dyDescent="0.35">
      <c r="A15" t="s">
        <v>19</v>
      </c>
      <c r="B15">
        <f t="shared" si="0"/>
        <v>44238.627999999997</v>
      </c>
      <c r="C15">
        <f t="shared" si="0"/>
        <v>47353.512000000002</v>
      </c>
      <c r="D15">
        <f t="shared" si="0"/>
        <v>54251.988000000005</v>
      </c>
      <c r="E15">
        <f t="shared" si="0"/>
        <v>43226.75</v>
      </c>
      <c r="F15">
        <f t="shared" si="0"/>
        <v>52335.251999999993</v>
      </c>
      <c r="G15" s="24">
        <f t="shared" si="0"/>
        <v>55178.061999999991</v>
      </c>
      <c r="H15">
        <f t="shared" ref="H15:M15" si="3">SUM(H5,H10)</f>
        <v>42320.600999999995</v>
      </c>
      <c r="I15">
        <f t="shared" si="3"/>
        <v>45233.134999999995</v>
      </c>
      <c r="J15">
        <f t="shared" si="3"/>
        <v>49439.551999999996</v>
      </c>
      <c r="K15">
        <f t="shared" si="3"/>
        <v>53570.731</v>
      </c>
      <c r="L15">
        <f t="shared" si="3"/>
        <v>51350.64</v>
      </c>
      <c r="M15">
        <f t="shared" si="3"/>
        <v>50570.237999999998</v>
      </c>
      <c r="N15" s="28">
        <v>86559.228999999992</v>
      </c>
      <c r="O15" s="29">
        <v>92586.646999999997</v>
      </c>
      <c r="P15" s="29">
        <v>103691.54000000001</v>
      </c>
      <c r="Q15" s="29">
        <v>96797.481</v>
      </c>
      <c r="R15" s="29">
        <v>103685.89199999999</v>
      </c>
      <c r="S15" s="29">
        <v>105748.29999999999</v>
      </c>
    </row>
    <row r="16" spans="1:19" x14ac:dyDescent="0.35">
      <c r="A16" t="s">
        <v>20</v>
      </c>
      <c r="B16">
        <f t="shared" si="0"/>
        <v>54074.683999999994</v>
      </c>
      <c r="C16">
        <f t="shared" si="0"/>
        <v>48603.710000000006</v>
      </c>
      <c r="D16">
        <f t="shared" si="0"/>
        <v>52305.234999999993</v>
      </c>
      <c r="E16">
        <f t="shared" si="0"/>
        <v>47684.579999999994</v>
      </c>
      <c r="F16">
        <f t="shared" si="0"/>
        <v>51708.700000000004</v>
      </c>
      <c r="G16" s="24">
        <f t="shared" si="0"/>
        <v>56371.303</v>
      </c>
      <c r="H16">
        <f t="shared" ref="H16:M16" si="4">SUM(H6,H11)</f>
        <v>45462.49</v>
      </c>
      <c r="I16">
        <f t="shared" si="4"/>
        <v>35652.012000000002</v>
      </c>
      <c r="J16">
        <f t="shared" si="4"/>
        <v>55940.357999999993</v>
      </c>
      <c r="K16">
        <f t="shared" si="4"/>
        <v>47911.709999999992</v>
      </c>
      <c r="L16">
        <f t="shared" si="4"/>
        <v>45855.479999999996</v>
      </c>
      <c r="M16">
        <f t="shared" si="4"/>
        <v>41011.53</v>
      </c>
      <c r="N16" s="28">
        <v>99537.173999999999</v>
      </c>
      <c r="O16" s="29">
        <v>84255.722000000009</v>
      </c>
      <c r="P16" s="29">
        <v>108245.59299999999</v>
      </c>
      <c r="Q16" s="29">
        <v>95596.289999999979</v>
      </c>
      <c r="R16" s="29">
        <v>97564.18</v>
      </c>
      <c r="S16" s="29">
        <v>97382.832999999999</v>
      </c>
    </row>
    <row r="18" spans="1:17" x14ac:dyDescent="0.35">
      <c r="A18" s="29"/>
      <c r="B18" s="29"/>
      <c r="C18" s="29"/>
      <c r="D18" s="29"/>
      <c r="E18" s="29"/>
      <c r="F18" s="29"/>
      <c r="G18" s="29"/>
      <c r="H18" s="29"/>
      <c r="I18" s="29"/>
      <c r="J18" s="29"/>
      <c r="K18" s="29"/>
      <c r="L18" s="29"/>
      <c r="M18" s="29"/>
      <c r="N18" s="29"/>
      <c r="O18" s="29"/>
      <c r="P18" s="29"/>
      <c r="Q18" s="29"/>
    </row>
    <row r="19" spans="1:17" x14ac:dyDescent="0.35">
      <c r="A19" s="25" t="s">
        <v>76</v>
      </c>
      <c r="B19" s="27" t="s">
        <v>70</v>
      </c>
      <c r="C19" s="25" t="s">
        <v>69</v>
      </c>
      <c r="D19" s="25" t="s">
        <v>68</v>
      </c>
      <c r="E19" s="25" t="s">
        <v>67</v>
      </c>
      <c r="F19" s="25" t="s">
        <v>66</v>
      </c>
      <c r="G19" s="25" t="s">
        <v>65</v>
      </c>
      <c r="P19" s="29"/>
      <c r="Q19" s="29"/>
    </row>
    <row r="20" spans="1:17" x14ac:dyDescent="0.35">
      <c r="A20" t="s">
        <v>62</v>
      </c>
      <c r="B20" s="34">
        <v>27734.300000000003</v>
      </c>
      <c r="C20" s="35">
        <v>27895.82</v>
      </c>
      <c r="D20" s="35">
        <v>16405.080000000002</v>
      </c>
      <c r="E20" s="35">
        <v>26799.82</v>
      </c>
      <c r="F20" s="35">
        <v>22856.03</v>
      </c>
      <c r="G20" s="35">
        <v>21495.96</v>
      </c>
      <c r="P20" s="29"/>
      <c r="Q20" s="29"/>
    </row>
    <row r="21" spans="1:17" x14ac:dyDescent="0.35">
      <c r="A21" t="s">
        <v>19</v>
      </c>
      <c r="B21" s="34">
        <v>38760.475999999995</v>
      </c>
      <c r="C21" s="35">
        <v>38564.686999999998</v>
      </c>
      <c r="D21" s="35">
        <v>22733.992999999999</v>
      </c>
      <c r="E21" s="35">
        <v>33649.593000000001</v>
      </c>
      <c r="F21" s="35">
        <v>28602.588000000003</v>
      </c>
      <c r="G21" s="35">
        <v>26590.373</v>
      </c>
      <c r="P21" s="29"/>
      <c r="Q21" s="29"/>
    </row>
    <row r="22" spans="1:17" x14ac:dyDescent="0.35">
      <c r="A22" t="s">
        <v>20</v>
      </c>
      <c r="B22" s="34">
        <v>14694.202999999998</v>
      </c>
      <c r="C22" s="35">
        <v>14062.050000000003</v>
      </c>
      <c r="D22" s="35">
        <v>5994.2199999999993</v>
      </c>
      <c r="E22" s="35">
        <v>10027.240000000002</v>
      </c>
      <c r="F22" s="35">
        <v>7544.6149999999998</v>
      </c>
      <c r="G22" s="35">
        <v>8393.77</v>
      </c>
      <c r="P22" s="29"/>
      <c r="Q22" s="29"/>
    </row>
    <row r="23" spans="1:17" x14ac:dyDescent="0.35">
      <c r="A23" s="30" t="s">
        <v>21</v>
      </c>
      <c r="B23" s="36">
        <v>81188.978999999992</v>
      </c>
      <c r="C23" s="37">
        <v>80522.557000000001</v>
      </c>
      <c r="D23" s="37">
        <v>45133.293000000005</v>
      </c>
      <c r="E23" s="37">
        <v>70476.652999999991</v>
      </c>
      <c r="F23" s="37">
        <v>59003.233000000007</v>
      </c>
      <c r="G23" s="37">
        <v>56480.103000000003</v>
      </c>
      <c r="P23" s="29"/>
      <c r="Q23" s="29"/>
    </row>
    <row r="24" spans="1:17" x14ac:dyDescent="0.35">
      <c r="A24" t="s">
        <v>72</v>
      </c>
      <c r="B24" s="33">
        <f>B20/B23</f>
        <v>0.34160178316813178</v>
      </c>
      <c r="C24" s="33">
        <f t="shared" ref="C24:G24" si="5">C20/C23</f>
        <v>0.34643485054753043</v>
      </c>
      <c r="D24" s="33">
        <f t="shared" si="5"/>
        <v>0.36348067932911521</v>
      </c>
      <c r="E24" s="33">
        <f t="shared" si="5"/>
        <v>0.38026522059723811</v>
      </c>
      <c r="F24" s="33">
        <f t="shared" si="5"/>
        <v>0.38736911246880312</v>
      </c>
      <c r="G24" s="33">
        <f t="shared" si="5"/>
        <v>0.38059349856355607</v>
      </c>
      <c r="P24" s="29"/>
      <c r="Q24" s="29"/>
    </row>
    <row r="25" spans="1:17" x14ac:dyDescent="0.35">
      <c r="A25" t="s">
        <v>73</v>
      </c>
      <c r="B25" s="33">
        <f>(B21+B22)/B23</f>
        <v>0.65839821683186817</v>
      </c>
      <c r="C25" s="33">
        <f t="shared" ref="C25:G25" si="6">(C21+C22)/C23</f>
        <v>0.65356514945246957</v>
      </c>
      <c r="D25" s="33">
        <f t="shared" si="6"/>
        <v>0.63651932067088468</v>
      </c>
      <c r="E25" s="33">
        <f t="shared" si="6"/>
        <v>0.619734779402762</v>
      </c>
      <c r="F25" s="33">
        <f t="shared" si="6"/>
        <v>0.61263088753119677</v>
      </c>
      <c r="G25" s="33">
        <f t="shared" si="6"/>
        <v>0.61940650143644382</v>
      </c>
      <c r="P25" s="29"/>
      <c r="Q25" s="29"/>
    </row>
    <row r="26" spans="1:17" x14ac:dyDescent="0.35">
      <c r="A26" t="s">
        <v>74</v>
      </c>
      <c r="B26" s="28"/>
      <c r="C26" s="35">
        <f>C23-B23</f>
        <v>-666.42199999999139</v>
      </c>
      <c r="D26" s="35">
        <f t="shared" ref="D26:G26" si="7">D23-C23</f>
        <v>-35389.263999999996</v>
      </c>
      <c r="E26" s="35">
        <f t="shared" si="7"/>
        <v>25343.359999999986</v>
      </c>
      <c r="F26" s="35">
        <f t="shared" si="7"/>
        <v>-11473.419999999984</v>
      </c>
      <c r="G26" s="35">
        <f t="shared" si="7"/>
        <v>-2523.1300000000047</v>
      </c>
      <c r="P26" s="29"/>
      <c r="Q26" s="29"/>
    </row>
    <row r="27" spans="1:17" x14ac:dyDescent="0.35">
      <c r="A27" t="s">
        <v>75</v>
      </c>
      <c r="B27" s="28"/>
      <c r="C27" s="38">
        <f>(C23-B23)/B23</f>
        <v>-8.2082815698420273E-3</v>
      </c>
      <c r="D27" s="38">
        <f t="shared" ref="D27:G27" si="8">(D23-C23)/C23</f>
        <v>-0.43949503491301195</v>
      </c>
      <c r="E27" s="38">
        <f t="shared" si="8"/>
        <v>0.56152251066634962</v>
      </c>
      <c r="F27" s="38">
        <f t="shared" si="8"/>
        <v>-0.16279745861370551</v>
      </c>
      <c r="G27" s="38">
        <f t="shared" si="8"/>
        <v>-4.2762572010249071E-2</v>
      </c>
      <c r="P27" s="29"/>
      <c r="Q27" s="29"/>
    </row>
    <row r="28" spans="1:17" x14ac:dyDescent="0.35">
      <c r="B28" s="28"/>
      <c r="C28" s="29"/>
      <c r="D28" s="29"/>
      <c r="E28" s="29"/>
      <c r="F28" s="29"/>
      <c r="G28" s="29"/>
      <c r="P28" s="29"/>
      <c r="Q28" s="29"/>
    </row>
    <row r="29" spans="1:17" x14ac:dyDescent="0.35">
      <c r="A29" t="s">
        <v>77</v>
      </c>
      <c r="B29" s="27" t="s">
        <v>70</v>
      </c>
      <c r="C29" s="25" t="s">
        <v>69</v>
      </c>
      <c r="D29" s="25" t="s">
        <v>68</v>
      </c>
      <c r="E29" s="25" t="s">
        <v>67</v>
      </c>
      <c r="F29" s="25" t="s">
        <v>66</v>
      </c>
      <c r="G29" s="25" t="s">
        <v>65</v>
      </c>
      <c r="P29" s="29"/>
      <c r="Q29" s="29"/>
    </row>
    <row r="30" spans="1:17" x14ac:dyDescent="0.35">
      <c r="A30" t="s">
        <v>62</v>
      </c>
      <c r="B30" s="28">
        <v>135372.93800000002</v>
      </c>
      <c r="C30" s="29">
        <v>131340.69</v>
      </c>
      <c r="D30" s="29">
        <v>147695.02800000002</v>
      </c>
      <c r="E30" s="29">
        <v>150114.788</v>
      </c>
      <c r="F30" s="29">
        <v>138786.04599999997</v>
      </c>
      <c r="G30" s="29">
        <v>140398.34699999998</v>
      </c>
      <c r="H30" s="29"/>
      <c r="I30" s="29"/>
      <c r="J30" s="29"/>
      <c r="K30" s="29"/>
      <c r="L30" s="29"/>
      <c r="M30" s="29"/>
      <c r="N30" s="29"/>
      <c r="O30" s="29"/>
      <c r="P30" s="29"/>
      <c r="Q30" s="29"/>
    </row>
    <row r="31" spans="1:17" x14ac:dyDescent="0.35">
      <c r="A31" t="s">
        <v>19</v>
      </c>
      <c r="B31" s="28">
        <v>66987.823999999993</v>
      </c>
      <c r="C31" s="29">
        <v>65121.204999999994</v>
      </c>
      <c r="D31" s="29">
        <v>74063.487999999998</v>
      </c>
      <c r="E31" s="29">
        <v>70041.947</v>
      </c>
      <c r="F31" s="29">
        <v>63984.059000000001</v>
      </c>
      <c r="G31" s="29">
        <v>59968.855999999985</v>
      </c>
    </row>
    <row r="32" spans="1:17" x14ac:dyDescent="0.35">
      <c r="A32" t="s">
        <v>20</v>
      </c>
      <c r="B32" s="28">
        <v>82688.63</v>
      </c>
      <c r="C32" s="29">
        <v>83502.13</v>
      </c>
      <c r="D32" s="29">
        <v>89602.069999999992</v>
      </c>
      <c r="E32" s="29">
        <v>98218.352999999988</v>
      </c>
      <c r="F32" s="29">
        <v>76711.107000000004</v>
      </c>
      <c r="G32" s="29">
        <v>91143.403999999995</v>
      </c>
    </row>
    <row r="33" spans="1:7" x14ac:dyDescent="0.35">
      <c r="A33" s="30" t="s">
        <v>21</v>
      </c>
      <c r="B33" s="31">
        <v>285049.39199999999</v>
      </c>
      <c r="C33" s="32">
        <v>279964.02500000002</v>
      </c>
      <c r="D33" s="32">
        <v>311360.58600000001</v>
      </c>
      <c r="E33" s="32">
        <v>318375.08799999999</v>
      </c>
      <c r="F33" s="32">
        <v>279481.212</v>
      </c>
      <c r="G33" s="32">
        <v>291510.60699999996</v>
      </c>
    </row>
    <row r="34" spans="1:7" x14ac:dyDescent="0.35">
      <c r="A34" t="s">
        <v>72</v>
      </c>
      <c r="B34" s="33">
        <f>B30/B33</f>
        <v>0.47491046042995955</v>
      </c>
      <c r="C34" s="33">
        <f t="shared" ref="C34" si="9">C30/C33</f>
        <v>0.4691341682203633</v>
      </c>
      <c r="D34" s="33">
        <f t="shared" ref="D34" si="10">D30/D33</f>
        <v>0.47435364217871823</v>
      </c>
      <c r="E34" s="33">
        <f t="shared" ref="E34" si="11">E30/E33</f>
        <v>0.47150293367174506</v>
      </c>
      <c r="F34" s="33">
        <f t="shared" ref="F34" si="12">F30/F33</f>
        <v>0.49658452890922761</v>
      </c>
      <c r="G34" s="33">
        <f t="shared" ref="G34" si="13">G30/G33</f>
        <v>0.48162345941669288</v>
      </c>
    </row>
    <row r="35" spans="1:7" x14ac:dyDescent="0.35">
      <c r="A35" t="s">
        <v>73</v>
      </c>
      <c r="B35" s="33">
        <f>(B31+B32)/B33</f>
        <v>0.52508953957004056</v>
      </c>
      <c r="C35" s="33">
        <f t="shared" ref="C35:G35" si="14">(C31+C32)/C33</f>
        <v>0.53086583177963664</v>
      </c>
      <c r="D35" s="33">
        <f t="shared" si="14"/>
        <v>0.52564635782128177</v>
      </c>
      <c r="E35" s="33">
        <f t="shared" si="14"/>
        <v>0.52849706632825488</v>
      </c>
      <c r="F35" s="33">
        <f t="shared" si="14"/>
        <v>0.50341547109077223</v>
      </c>
      <c r="G35" s="33">
        <f t="shared" si="14"/>
        <v>0.51837654058330718</v>
      </c>
    </row>
    <row r="36" spans="1:7" x14ac:dyDescent="0.35">
      <c r="A36" t="s">
        <v>74</v>
      </c>
      <c r="B36" s="28"/>
      <c r="C36" s="35">
        <f>C33-B33</f>
        <v>-5085.3669999999693</v>
      </c>
      <c r="D36" s="35">
        <f t="shared" ref="D36:G36" si="15">D33-C33</f>
        <v>31396.560999999987</v>
      </c>
      <c r="E36" s="35">
        <f t="shared" si="15"/>
        <v>7014.5019999999786</v>
      </c>
      <c r="F36" s="35">
        <f t="shared" si="15"/>
        <v>-38893.875999999989</v>
      </c>
      <c r="G36" s="35">
        <f t="shared" si="15"/>
        <v>12029.39499999996</v>
      </c>
    </row>
    <row r="37" spans="1:7" x14ac:dyDescent="0.35">
      <c r="A37" t="s">
        <v>75</v>
      </c>
      <c r="B37" s="28"/>
      <c r="C37" s="38">
        <f>(C33-B33)/B33</f>
        <v>-1.7840301164367925E-2</v>
      </c>
      <c r="D37" s="38">
        <f t="shared" ref="D37:G37" si="16">(D33-C33)/C33</f>
        <v>0.11214498362780713</v>
      </c>
      <c r="E37" s="38">
        <f t="shared" si="16"/>
        <v>2.2528548298659672E-2</v>
      </c>
      <c r="F37" s="38">
        <f t="shared" si="16"/>
        <v>-0.12216369140037737</v>
      </c>
      <c r="G37" s="38">
        <f t="shared" si="16"/>
        <v>4.3041873598286672E-2</v>
      </c>
    </row>
    <row r="38" spans="1:7" x14ac:dyDescent="0.35">
      <c r="B38" s="28"/>
      <c r="C38" s="29"/>
      <c r="D38" s="29"/>
      <c r="E38" s="29"/>
      <c r="F38" s="29"/>
      <c r="G38" s="29"/>
    </row>
    <row r="39" spans="1:7" x14ac:dyDescent="0.35">
      <c r="A39" t="s">
        <v>64</v>
      </c>
      <c r="B39" s="27" t="s">
        <v>70</v>
      </c>
      <c r="C39" s="25" t="s">
        <v>69</v>
      </c>
      <c r="D39" s="25" t="s">
        <v>68</v>
      </c>
      <c r="E39" s="25" t="s">
        <v>67</v>
      </c>
      <c r="F39" s="25" t="s">
        <v>66</v>
      </c>
      <c r="G39" s="25" t="s">
        <v>65</v>
      </c>
    </row>
    <row r="40" spans="1:7" x14ac:dyDescent="0.35">
      <c r="A40" t="s">
        <v>62</v>
      </c>
      <c r="B40" s="28">
        <v>163107.23800000001</v>
      </c>
      <c r="C40" s="29">
        <v>159236.51</v>
      </c>
      <c r="D40" s="29">
        <v>164100.10800000001</v>
      </c>
      <c r="E40" s="29">
        <v>176914.60800000001</v>
      </c>
      <c r="F40" s="29">
        <v>161642.076</v>
      </c>
      <c r="G40" s="29">
        <v>161894.30699999997</v>
      </c>
    </row>
    <row r="41" spans="1:7" x14ac:dyDescent="0.35">
      <c r="A41" t="s">
        <v>19</v>
      </c>
      <c r="B41" s="28">
        <v>105748.29999999999</v>
      </c>
      <c r="C41" s="29">
        <v>103685.89199999999</v>
      </c>
      <c r="D41" s="29">
        <v>96797.481</v>
      </c>
      <c r="E41" s="29">
        <v>103691.54000000001</v>
      </c>
      <c r="F41" s="29">
        <v>92586.646999999997</v>
      </c>
      <c r="G41" s="29">
        <v>86559.228999999992</v>
      </c>
    </row>
    <row r="42" spans="1:7" x14ac:dyDescent="0.35">
      <c r="A42" t="s">
        <v>20</v>
      </c>
      <c r="B42" s="28">
        <v>97382.832999999999</v>
      </c>
      <c r="C42" s="29">
        <v>97564.18</v>
      </c>
      <c r="D42" s="29">
        <v>95596.289999999979</v>
      </c>
      <c r="E42" s="29">
        <v>108245.59299999999</v>
      </c>
      <c r="F42" s="29">
        <v>84255.722000000009</v>
      </c>
      <c r="G42" s="29">
        <v>99537.173999999999</v>
      </c>
    </row>
    <row r="43" spans="1:7" x14ac:dyDescent="0.35">
      <c r="A43" s="30" t="s">
        <v>21</v>
      </c>
      <c r="B43" s="31">
        <v>366238.37099999998</v>
      </c>
      <c r="C43" s="32">
        <v>360486.58199999999</v>
      </c>
      <c r="D43" s="32">
        <v>356493.87900000002</v>
      </c>
      <c r="E43" s="32">
        <v>388851.74100000004</v>
      </c>
      <c r="F43" s="32">
        <v>338484.44500000001</v>
      </c>
      <c r="G43" s="32">
        <v>347990.70999999996</v>
      </c>
    </row>
    <row r="44" spans="1:7" x14ac:dyDescent="0.35">
      <c r="A44" t="s">
        <v>72</v>
      </c>
      <c r="B44" s="33">
        <f>B40/B43</f>
        <v>0.4453581353440435</v>
      </c>
      <c r="C44" s="33">
        <f t="shared" ref="C44" si="17">C40/C43</f>
        <v>0.44172659386251445</v>
      </c>
      <c r="D44" s="33">
        <f t="shared" ref="D44" si="18">D40/D43</f>
        <v>0.46031676184824483</v>
      </c>
      <c r="E44" s="33">
        <f t="shared" ref="E44" si="19">E40/E43</f>
        <v>0.45496673756695355</v>
      </c>
      <c r="F44" s="33">
        <f t="shared" ref="F44" si="20">F40/F43</f>
        <v>0.47754654131890756</v>
      </c>
      <c r="G44" s="33">
        <f t="shared" ref="G44" si="21">G40/G43</f>
        <v>0.46522594525583738</v>
      </c>
    </row>
    <row r="45" spans="1:7" x14ac:dyDescent="0.35">
      <c r="A45" t="s">
        <v>73</v>
      </c>
      <c r="B45" s="33">
        <f>(B41+B42)/B43</f>
        <v>0.55464186465595644</v>
      </c>
      <c r="C45" s="33">
        <f t="shared" ref="C45:G45" si="22">(C41+C42)/C43</f>
        <v>0.55827340613748555</v>
      </c>
      <c r="D45" s="33">
        <f t="shared" si="22"/>
        <v>0.53968323815175512</v>
      </c>
      <c r="E45" s="33">
        <f t="shared" si="22"/>
        <v>0.54503326243304639</v>
      </c>
      <c r="F45" s="33">
        <f t="shared" si="22"/>
        <v>0.52245345868109239</v>
      </c>
      <c r="G45" s="33">
        <f t="shared" si="22"/>
        <v>0.53477405474416262</v>
      </c>
    </row>
    <row r="46" spans="1:7" x14ac:dyDescent="0.35">
      <c r="A46" t="s">
        <v>74</v>
      </c>
      <c r="B46" s="28"/>
      <c r="C46" s="35">
        <f>C43-B43</f>
        <v>-5751.7889999999898</v>
      </c>
      <c r="D46" s="35">
        <f t="shared" ref="D46:G46" si="23">D43-C43</f>
        <v>-3992.7029999999795</v>
      </c>
      <c r="E46" s="35">
        <f t="shared" si="23"/>
        <v>32357.862000000023</v>
      </c>
      <c r="F46" s="35">
        <f t="shared" si="23"/>
        <v>-50367.296000000031</v>
      </c>
      <c r="G46" s="35">
        <f t="shared" si="23"/>
        <v>9506.2649999999558</v>
      </c>
    </row>
    <row r="47" spans="1:7" x14ac:dyDescent="0.35">
      <c r="A47" t="s">
        <v>75</v>
      </c>
      <c r="B47" s="28"/>
      <c r="C47" s="38">
        <f>(C43-B43)/B43</f>
        <v>-1.5705042003913865E-2</v>
      </c>
      <c r="D47" s="38">
        <f t="shared" ref="D47:G47" si="24">(D43-C43)/C43</f>
        <v>-1.1075871334373216E-2</v>
      </c>
      <c r="E47" s="38">
        <f t="shared" si="24"/>
        <v>9.0766949746141426E-2</v>
      </c>
      <c r="F47" s="38">
        <f t="shared" si="24"/>
        <v>-0.12952827694810301</v>
      </c>
      <c r="G47" s="38">
        <f t="shared" si="24"/>
        <v>2.8084791311458805E-2</v>
      </c>
    </row>
    <row r="50" spans="1:15" x14ac:dyDescent="0.35">
      <c r="A50" s="25"/>
      <c r="B50" t="s">
        <v>61</v>
      </c>
      <c r="C50" t="s">
        <v>62</v>
      </c>
      <c r="D50" t="s">
        <v>19</v>
      </c>
      <c r="E50" t="s">
        <v>20</v>
      </c>
      <c r="G50" t="s">
        <v>63</v>
      </c>
      <c r="H50" t="s">
        <v>62</v>
      </c>
      <c r="I50" t="s">
        <v>19</v>
      </c>
      <c r="J50" t="s">
        <v>20</v>
      </c>
      <c r="L50" t="s">
        <v>64</v>
      </c>
      <c r="M50" t="s">
        <v>62</v>
      </c>
      <c r="N50" t="s">
        <v>19</v>
      </c>
      <c r="O50" t="s">
        <v>20</v>
      </c>
    </row>
    <row r="51" spans="1:15" x14ac:dyDescent="0.35">
      <c r="A51" s="27" t="s">
        <v>70</v>
      </c>
      <c r="B51" s="28">
        <v>81188.978999999992</v>
      </c>
      <c r="C51" s="28">
        <v>27734.300000000003</v>
      </c>
      <c r="D51" s="28">
        <v>38760.475999999995</v>
      </c>
      <c r="E51" s="28">
        <v>14694.202999999998</v>
      </c>
      <c r="F51" s="28"/>
      <c r="G51" s="28">
        <v>285049.39199999999</v>
      </c>
      <c r="H51" s="28">
        <v>135372.93800000002</v>
      </c>
      <c r="I51" s="28">
        <v>66987.823999999993</v>
      </c>
      <c r="J51" s="28">
        <v>82688.63</v>
      </c>
      <c r="K51" s="28"/>
      <c r="L51" s="28">
        <v>366238.37099999998</v>
      </c>
      <c r="M51" s="28">
        <v>163107.23800000001</v>
      </c>
      <c r="N51" s="28">
        <v>105748.29999999999</v>
      </c>
      <c r="O51" s="28">
        <v>97382.832999999999</v>
      </c>
    </row>
    <row r="52" spans="1:15" x14ac:dyDescent="0.35">
      <c r="A52" s="25" t="s">
        <v>69</v>
      </c>
      <c r="B52" s="29">
        <v>80522.557000000001</v>
      </c>
      <c r="C52" s="29">
        <v>27895.82</v>
      </c>
      <c r="D52" s="29">
        <v>38564.686999999998</v>
      </c>
      <c r="E52" s="29">
        <v>14062.050000000003</v>
      </c>
      <c r="F52" s="29"/>
      <c r="G52" s="29">
        <v>279964.02500000002</v>
      </c>
      <c r="H52" s="29">
        <v>131340.69</v>
      </c>
      <c r="I52" s="29">
        <v>65121.204999999994</v>
      </c>
      <c r="J52" s="29">
        <v>83502.13</v>
      </c>
      <c r="K52" s="29"/>
      <c r="L52" s="29">
        <v>360486.58199999999</v>
      </c>
      <c r="M52" s="29">
        <v>159236.51</v>
      </c>
      <c r="N52" s="29">
        <v>103685.89199999999</v>
      </c>
      <c r="O52" s="29">
        <v>97564.18</v>
      </c>
    </row>
    <row r="53" spans="1:15" x14ac:dyDescent="0.35">
      <c r="A53" s="25" t="s">
        <v>68</v>
      </c>
      <c r="B53" s="29">
        <v>45133.293000000005</v>
      </c>
      <c r="C53" s="29">
        <v>16405.080000000002</v>
      </c>
      <c r="D53" s="29">
        <v>22733.992999999999</v>
      </c>
      <c r="E53" s="29">
        <v>5994.2199999999993</v>
      </c>
      <c r="F53" s="29"/>
      <c r="G53" s="29">
        <v>311360.58600000001</v>
      </c>
      <c r="H53" s="29">
        <v>147695.02800000002</v>
      </c>
      <c r="I53" s="29">
        <v>74063.487999999998</v>
      </c>
      <c r="J53" s="29">
        <v>89602.069999999992</v>
      </c>
      <c r="K53" s="29"/>
      <c r="L53" s="29">
        <v>356493.87900000002</v>
      </c>
      <c r="M53" s="29">
        <v>164100.10800000001</v>
      </c>
      <c r="N53" s="29">
        <v>96797.481</v>
      </c>
      <c r="O53" s="29">
        <v>95596.289999999979</v>
      </c>
    </row>
    <row r="54" spans="1:15" x14ac:dyDescent="0.35">
      <c r="A54" s="25" t="s">
        <v>67</v>
      </c>
      <c r="B54" s="29">
        <v>70476.652999999991</v>
      </c>
      <c r="C54" s="29">
        <v>26799.82</v>
      </c>
      <c r="D54" s="29">
        <v>33649.593000000001</v>
      </c>
      <c r="E54" s="29">
        <v>10027.240000000002</v>
      </c>
      <c r="F54" s="29"/>
      <c r="G54" s="29">
        <v>318375.08799999999</v>
      </c>
      <c r="H54" s="29">
        <v>150114.788</v>
      </c>
      <c r="I54" s="29">
        <v>70041.947</v>
      </c>
      <c r="J54" s="29">
        <v>98218.352999999988</v>
      </c>
      <c r="K54" s="29"/>
      <c r="L54" s="29">
        <v>388851.74100000004</v>
      </c>
      <c r="M54" s="29">
        <v>176914.60800000001</v>
      </c>
      <c r="N54" s="29">
        <v>103691.54000000001</v>
      </c>
      <c r="O54" s="29">
        <v>108245.59299999999</v>
      </c>
    </row>
    <row r="55" spans="1:15" x14ac:dyDescent="0.35">
      <c r="A55" s="25" t="s">
        <v>66</v>
      </c>
      <c r="B55" s="29">
        <v>59003.233000000007</v>
      </c>
      <c r="C55" s="29">
        <v>22856.03</v>
      </c>
      <c r="D55" s="29">
        <v>28602.588000000003</v>
      </c>
      <c r="E55" s="29">
        <v>7544.6149999999998</v>
      </c>
      <c r="F55" s="29"/>
      <c r="G55" s="29">
        <v>279481.212</v>
      </c>
      <c r="H55" s="29">
        <v>138786.04599999997</v>
      </c>
      <c r="I55" s="29">
        <v>63984.059000000001</v>
      </c>
      <c r="J55" s="29">
        <v>76711.107000000004</v>
      </c>
      <c r="K55" s="29"/>
      <c r="L55" s="29">
        <v>338484.44500000001</v>
      </c>
      <c r="M55" s="29">
        <v>161642.076</v>
      </c>
      <c r="N55" s="29">
        <v>92586.646999999997</v>
      </c>
      <c r="O55" s="29">
        <v>84255.722000000009</v>
      </c>
    </row>
    <row r="56" spans="1:15" x14ac:dyDescent="0.35">
      <c r="A56" s="25" t="s">
        <v>65</v>
      </c>
      <c r="B56" s="29">
        <v>56480.103000000003</v>
      </c>
      <c r="C56" s="29">
        <v>21495.96</v>
      </c>
      <c r="D56" s="29">
        <v>26590.373</v>
      </c>
      <c r="E56" s="29">
        <v>8393.77</v>
      </c>
      <c r="F56" s="29"/>
      <c r="G56" s="29">
        <v>291510.60699999996</v>
      </c>
      <c r="H56" s="29">
        <v>140398.34699999998</v>
      </c>
      <c r="I56" s="29">
        <v>59968.855999999985</v>
      </c>
      <c r="J56" s="29">
        <v>91143.403999999995</v>
      </c>
      <c r="K56" s="29"/>
      <c r="L56" s="29">
        <v>347990.70999999996</v>
      </c>
      <c r="M56" s="29">
        <v>161894.30699999997</v>
      </c>
      <c r="N56" s="29">
        <v>86559.228999999992</v>
      </c>
      <c r="O56" s="29">
        <v>99537.173999999999</v>
      </c>
    </row>
  </sheetData>
  <sortState xmlns:xlrd2="http://schemas.microsoft.com/office/spreadsheetml/2017/richdata2" ref="A20:O29">
    <sortCondition ref="A20:A29"/>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33BFD-74DF-427D-859D-4E791F8F366E}">
  <dimension ref="A1"/>
  <sheetViews>
    <sheetView workbookViewId="0">
      <selection activeCell="N47" sqref="N47"/>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BC2D-B013-4B68-A05E-BB8A6F993261}">
  <dimension ref="A1:A18"/>
  <sheetViews>
    <sheetView zoomScale="80" zoomScaleNormal="80" workbookViewId="0">
      <selection activeCell="A2" sqref="A2"/>
    </sheetView>
  </sheetViews>
  <sheetFormatPr defaultRowHeight="14.5" x14ac:dyDescent="0.35"/>
  <cols>
    <col min="1" max="1" width="209.54296875" customWidth="1"/>
  </cols>
  <sheetData>
    <row r="1" spans="1:1" x14ac:dyDescent="0.35">
      <c r="A1" s="30" t="s">
        <v>78</v>
      </c>
    </row>
    <row r="2" spans="1:1" x14ac:dyDescent="0.35">
      <c r="A2" t="s">
        <v>89</v>
      </c>
    </row>
    <row r="3" spans="1:1" x14ac:dyDescent="0.35">
      <c r="A3" t="s">
        <v>79</v>
      </c>
    </row>
    <row r="4" spans="1:1" x14ac:dyDescent="0.35">
      <c r="A4" t="s">
        <v>80</v>
      </c>
    </row>
    <row r="7" spans="1:1" x14ac:dyDescent="0.35">
      <c r="A7" s="30" t="s">
        <v>81</v>
      </c>
    </row>
    <row r="8" spans="1:1" ht="17.5" customHeight="1" x14ac:dyDescent="0.35">
      <c r="A8" s="39" t="s">
        <v>82</v>
      </c>
    </row>
    <row r="9" spans="1:1" ht="27.65" customHeight="1" x14ac:dyDescent="0.35">
      <c r="A9" s="39" t="s">
        <v>83</v>
      </c>
    </row>
    <row r="10" spans="1:1" x14ac:dyDescent="0.35">
      <c r="A10" s="39" t="s">
        <v>84</v>
      </c>
    </row>
    <row r="11" spans="1:1" x14ac:dyDescent="0.35">
      <c r="A11" t="s">
        <v>91</v>
      </c>
    </row>
    <row r="12" spans="1:1" ht="29" x14ac:dyDescent="0.35">
      <c r="A12" s="39" t="s">
        <v>85</v>
      </c>
    </row>
    <row r="13" spans="1:1" ht="29" x14ac:dyDescent="0.35">
      <c r="A13" s="39" t="s">
        <v>86</v>
      </c>
    </row>
    <row r="15" spans="1:1" x14ac:dyDescent="0.35">
      <c r="A15" s="40" t="s">
        <v>87</v>
      </c>
    </row>
    <row r="16" spans="1:1" ht="17.149999999999999" customHeight="1" x14ac:dyDescent="0.35">
      <c r="A16" s="39" t="s">
        <v>92</v>
      </c>
    </row>
    <row r="17" spans="1:1" ht="43.5" x14ac:dyDescent="0.35">
      <c r="A17" s="39" t="s">
        <v>90</v>
      </c>
    </row>
    <row r="18" spans="1:1" ht="15.65" customHeight="1" x14ac:dyDescent="0.35">
      <c r="A18" s="39" t="s">
        <v>88</v>
      </c>
    </row>
  </sheetData>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641C7CCF624940A484D6A1B75F2DCD" ma:contentTypeVersion="19" ma:contentTypeDescription="Create a new document." ma:contentTypeScope="" ma:versionID="df7d8de5e76e06aa839c463b55a676bc">
  <xsd:schema xmlns:xsd="http://www.w3.org/2001/XMLSchema" xmlns:xs="http://www.w3.org/2001/XMLSchema" xmlns:p="http://schemas.microsoft.com/office/2006/metadata/properties" xmlns:ns1="http://schemas.microsoft.com/sharepoint/v3" xmlns:ns2="16251a71-64a9-4310-b607-9e7a8a24311a" xmlns:ns3="0cd1129d-25c2-4fe7-9744-45f05d86124a" xmlns:ns4="6a461f78-e7a2-485a-8a47-5fc604b04102" targetNamespace="http://schemas.microsoft.com/office/2006/metadata/properties" ma:root="true" ma:fieldsID="314cc17351f1b06878549289287273e1" ns1:_="" ns2:_="" ns3:_="" ns4:_="">
    <xsd:import namespace="http://schemas.microsoft.com/sharepoint/v3"/>
    <xsd:import namespace="16251a71-64a9-4310-b607-9e7a8a24311a"/>
    <xsd:import namespace="0cd1129d-25c2-4fe7-9744-45f05d86124a"/>
    <xsd:import namespace="6a461f78-e7a2-485a-8a47-5fc604b041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4:TaxCatchAll"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251a71-64a9-4310-b607-9e7a8a2431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d1129d-25c2-4fe7-9744-45f05d8612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461f78-e7a2-485a-8a47-5fc604b0410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34d4333-8e3d-4626-9b63-4c7956469877}" ma:internalName="TaxCatchAll" ma:showField="CatchAllData" ma:web="0cd1129d-25c2-4fe7-9744-45f05d8612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a461f78-e7a2-485a-8a47-5fc604b04102" xsi:nil="true"/>
    <lcf76f155ced4ddcb4097134ff3c332f xmlns="16251a71-64a9-4310-b607-9e7a8a24311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A0989AB1-3C55-42BB-AF0E-22B937C7883B}">
  <ds:schemaRefs>
    <ds:schemaRef ds:uri="http://schemas.microsoft.com/sharepoint/v3/contenttype/forms"/>
  </ds:schemaRefs>
</ds:datastoreItem>
</file>

<file path=customXml/itemProps2.xml><?xml version="1.0" encoding="utf-8"?>
<ds:datastoreItem xmlns:ds="http://schemas.openxmlformats.org/officeDocument/2006/customXml" ds:itemID="{9AEC90D3-8650-4E42-BB2B-E8D53D6F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6251a71-64a9-4310-b607-9e7a8a24311a"/>
    <ds:schemaRef ds:uri="0cd1129d-25c2-4fe7-9744-45f05d86124a"/>
    <ds:schemaRef ds:uri="6a461f78-e7a2-485a-8a47-5fc604b04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5232A6-3721-4C23-8277-AF44A70C736F}">
  <ds:schemaRefs>
    <ds:schemaRef ds:uri="http://schemas.microsoft.com/office/2006/metadata/properties"/>
    <ds:schemaRef ds:uri="http://schemas.microsoft.com/office/infopath/2007/PartnerControls"/>
    <ds:schemaRef ds:uri="http://schemas.microsoft.com/sharepoint/v3"/>
    <ds:schemaRef ds:uri="6a461f78-e7a2-485a-8a47-5fc604b04102"/>
    <ds:schemaRef ds:uri="16251a71-64a9-4310-b607-9e7a8a2431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WCAs QTR 1</vt:lpstr>
      <vt:lpstr>RCHWs QTR 1</vt:lpstr>
      <vt:lpstr>WCA's QTR 2</vt:lpstr>
      <vt:lpstr>RCHWs QTR 2</vt:lpstr>
      <vt:lpstr>Summary</vt:lpstr>
      <vt:lpstr>Graphs</vt:lpstr>
      <vt:lpstr>Info</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Searles - Head of Strategic Development &amp; Compliance</dc:creator>
  <cp:lastModifiedBy>Emma Hunter - Senior Democratic Services Officer</cp:lastModifiedBy>
  <dcterms:created xsi:type="dcterms:W3CDTF">2023-10-25T15:53:11Z</dcterms:created>
  <dcterms:modified xsi:type="dcterms:W3CDTF">2024-02-20T08:43:03Z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2023-10-25T16:26:46Z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9485a42b-8a1a-4b25-8cc0-6060f78c5f42</vt:lpwstr>
  </property>
  <property fmtid="{D5CDD505-2E9C-101B-9397-08002B2CF9AE}" pid="8" name="MSIP_Label_39d8be9e-c8d9-4b9c-bd40-2c27cc7ea2e6_ContentBits">
    <vt:lpwstr>0</vt:lpwstr>
  </property>
  <property fmtid="{D5CDD505-2E9C-101B-9397-08002B2CF9AE}" pid="9" name="ContentTypeId">
    <vt:lpwstr>0x01010066641C7CCF624940A484D6A1B75F2DCD</vt:lpwstr>
  </property>
</Properties>
</file>